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\Moti-Vitality Shared\Generic Docs\"/>
    </mc:Choice>
  </mc:AlternateContent>
  <xr:revisionPtr revIDLastSave="333" documentId="8_{E880C30E-1B40-47E2-BF4E-783C314A534F}" xr6:coauthVersionLast="45" xr6:coauthVersionMax="45" xr10:uidLastSave="{B3BB8D06-166E-4735-8DFE-2450A3E5B05A}"/>
  <bookViews>
    <workbookView xWindow="-120" yWindow="-120" windowWidth="24240" windowHeight="13140" activeTab="1" xr2:uid="{7C16807A-35FB-409A-9A36-EAF2872F8091}"/>
  </bookViews>
  <sheets>
    <sheet name="Master (DO Not Edit)" sheetId="3" r:id="rId1"/>
    <sheet name="September (example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3" l="1"/>
  <c r="B46" i="2"/>
  <c r="B36" i="2"/>
  <c r="B32" i="2"/>
  <c r="B31" i="2"/>
  <c r="B30" i="2"/>
  <c r="B29" i="2"/>
  <c r="B28" i="2"/>
  <c r="B27" i="2"/>
  <c r="B35" i="2" s="1"/>
  <c r="B37" i="2" s="1"/>
  <c r="B41" i="2" l="1"/>
  <c r="E22" i="3"/>
  <c r="V22" i="3"/>
  <c r="B32" i="3" s="1"/>
  <c r="S22" i="3"/>
  <c r="O22" i="3"/>
  <c r="M22" i="3"/>
  <c r="K22" i="3"/>
  <c r="B30" i="3" s="1"/>
  <c r="I22" i="3"/>
  <c r="G22" i="3"/>
  <c r="B22" i="3"/>
  <c r="B27" i="3" s="1"/>
  <c r="B35" i="3" s="1"/>
  <c r="T21" i="3"/>
  <c r="Q21" i="3"/>
  <c r="P21" i="3"/>
  <c r="N21" i="3"/>
  <c r="L21" i="3"/>
  <c r="T20" i="3"/>
  <c r="Q20" i="3"/>
  <c r="P20" i="3"/>
  <c r="N20" i="3"/>
  <c r="R20" i="3" s="1"/>
  <c r="L20" i="3"/>
  <c r="T19" i="3"/>
  <c r="Q19" i="3"/>
  <c r="P19" i="3"/>
  <c r="N19" i="3"/>
  <c r="L19" i="3"/>
  <c r="T18" i="3"/>
  <c r="Q18" i="3"/>
  <c r="P18" i="3"/>
  <c r="N18" i="3"/>
  <c r="L18" i="3"/>
  <c r="T17" i="3"/>
  <c r="Q17" i="3"/>
  <c r="P17" i="3"/>
  <c r="N17" i="3"/>
  <c r="L17" i="3"/>
  <c r="T16" i="3"/>
  <c r="Q16" i="3"/>
  <c r="P16" i="3"/>
  <c r="N16" i="3"/>
  <c r="R16" i="3" s="1"/>
  <c r="L16" i="3"/>
  <c r="T15" i="3"/>
  <c r="Q15" i="3"/>
  <c r="P15" i="3"/>
  <c r="N15" i="3"/>
  <c r="L15" i="3"/>
  <c r="T14" i="3"/>
  <c r="Q14" i="3"/>
  <c r="P14" i="3"/>
  <c r="N14" i="3"/>
  <c r="L14" i="3"/>
  <c r="T13" i="3"/>
  <c r="Q13" i="3"/>
  <c r="P13" i="3"/>
  <c r="N13" i="3"/>
  <c r="L13" i="3"/>
  <c r="T12" i="3"/>
  <c r="Q12" i="3"/>
  <c r="P12" i="3"/>
  <c r="N12" i="3"/>
  <c r="R12" i="3" s="1"/>
  <c r="L12" i="3"/>
  <c r="T11" i="3"/>
  <c r="Q11" i="3"/>
  <c r="P11" i="3"/>
  <c r="N11" i="3"/>
  <c r="L11" i="3"/>
  <c r="T10" i="3"/>
  <c r="Q10" i="3"/>
  <c r="P10" i="3"/>
  <c r="N10" i="3"/>
  <c r="L10" i="3"/>
  <c r="T9" i="3"/>
  <c r="Q9" i="3"/>
  <c r="P9" i="3"/>
  <c r="N9" i="3"/>
  <c r="L9" i="3"/>
  <c r="T8" i="3"/>
  <c r="Q8" i="3"/>
  <c r="P8" i="3"/>
  <c r="N8" i="3"/>
  <c r="R8" i="3" s="1"/>
  <c r="L8" i="3"/>
  <c r="T7" i="3"/>
  <c r="Q7" i="3"/>
  <c r="P7" i="3"/>
  <c r="N7" i="3"/>
  <c r="L7" i="3"/>
  <c r="T6" i="3"/>
  <c r="Q6" i="3"/>
  <c r="P6" i="3"/>
  <c r="N6" i="3"/>
  <c r="L6" i="3"/>
  <c r="T5" i="3"/>
  <c r="Q5" i="3"/>
  <c r="P5" i="3"/>
  <c r="N5" i="3"/>
  <c r="L5" i="3"/>
  <c r="T4" i="3"/>
  <c r="Q4" i="3"/>
  <c r="P4" i="3"/>
  <c r="N4" i="3"/>
  <c r="R4" i="3" s="1"/>
  <c r="L4" i="3"/>
  <c r="T3" i="3"/>
  <c r="Q3" i="3"/>
  <c r="P3" i="3"/>
  <c r="N3" i="3"/>
  <c r="L3" i="3"/>
  <c r="T2" i="3"/>
  <c r="Q2" i="3"/>
  <c r="P2" i="3"/>
  <c r="N2" i="3"/>
  <c r="L2" i="3"/>
  <c r="V22" i="2"/>
  <c r="K22" i="2"/>
  <c r="T20" i="2"/>
  <c r="Q20" i="2"/>
  <c r="P20" i="2"/>
  <c r="N20" i="2"/>
  <c r="L20" i="2"/>
  <c r="L12" i="2"/>
  <c r="P12" i="2"/>
  <c r="L13" i="2"/>
  <c r="L14" i="2"/>
  <c r="L15" i="2"/>
  <c r="L16" i="2"/>
  <c r="L17" i="2"/>
  <c r="L18" i="2"/>
  <c r="L19" i="2"/>
  <c r="L21" i="2"/>
  <c r="N12" i="2"/>
  <c r="N13" i="2"/>
  <c r="N14" i="2"/>
  <c r="N15" i="2"/>
  <c r="N16" i="2"/>
  <c r="N17" i="2"/>
  <c r="N18" i="2"/>
  <c r="N19" i="2"/>
  <c r="N21" i="2"/>
  <c r="P13" i="2"/>
  <c r="P14" i="2"/>
  <c r="R14" i="2" s="1"/>
  <c r="P15" i="2"/>
  <c r="R15" i="2" s="1"/>
  <c r="P16" i="2"/>
  <c r="P17" i="2"/>
  <c r="P18" i="2"/>
  <c r="R18" i="2" s="1"/>
  <c r="P19" i="2"/>
  <c r="R19" i="2" s="1"/>
  <c r="P21" i="2"/>
  <c r="Q12" i="2"/>
  <c r="Q13" i="2"/>
  <c r="Q14" i="2"/>
  <c r="Q15" i="2"/>
  <c r="Q16" i="2"/>
  <c r="Q17" i="2"/>
  <c r="Q18" i="2"/>
  <c r="Q19" i="2"/>
  <c r="Q21" i="2"/>
  <c r="T12" i="2"/>
  <c r="T13" i="2"/>
  <c r="T14" i="2"/>
  <c r="T15" i="2"/>
  <c r="T16" i="2"/>
  <c r="T17" i="2"/>
  <c r="T18" i="2"/>
  <c r="T19" i="2"/>
  <c r="T21" i="2"/>
  <c r="R12" i="2" l="1"/>
  <c r="W12" i="2" s="1"/>
  <c r="X12" i="2" s="1"/>
  <c r="Y12" i="2" s="1"/>
  <c r="R20" i="2"/>
  <c r="W20" i="2" s="1"/>
  <c r="X20" i="2" s="1"/>
  <c r="Y20" i="2" s="1"/>
  <c r="R3" i="3"/>
  <c r="R7" i="3"/>
  <c r="W7" i="3" s="1"/>
  <c r="X7" i="3" s="1"/>
  <c r="Y7" i="3" s="1"/>
  <c r="R13" i="3"/>
  <c r="W13" i="3" s="1"/>
  <c r="X13" i="3" s="1"/>
  <c r="Y13" i="3" s="1"/>
  <c r="R18" i="3"/>
  <c r="W18" i="3" s="1"/>
  <c r="X18" i="3" s="1"/>
  <c r="Y18" i="3" s="1"/>
  <c r="R15" i="3"/>
  <c r="W15" i="3" s="1"/>
  <c r="X15" i="3" s="1"/>
  <c r="Y15" i="3" s="1"/>
  <c r="R19" i="3"/>
  <c r="W4" i="3"/>
  <c r="X4" i="3" s="1"/>
  <c r="Y4" i="3" s="1"/>
  <c r="W16" i="3"/>
  <c r="X16" i="3" s="1"/>
  <c r="Y16" i="3" s="1"/>
  <c r="R17" i="3"/>
  <c r="W17" i="3" s="1"/>
  <c r="X17" i="3" s="1"/>
  <c r="Y17" i="3" s="1"/>
  <c r="W19" i="3"/>
  <c r="X19" i="3" s="1"/>
  <c r="Y19" i="3" s="1"/>
  <c r="W8" i="3"/>
  <c r="X8" i="3" s="1"/>
  <c r="Y8" i="3" s="1"/>
  <c r="R10" i="3"/>
  <c r="W10" i="3" s="1"/>
  <c r="X10" i="3" s="1"/>
  <c r="Y10" i="3" s="1"/>
  <c r="B29" i="3"/>
  <c r="R11" i="3"/>
  <c r="W11" i="3" s="1"/>
  <c r="X11" i="3" s="1"/>
  <c r="Y11" i="3" s="1"/>
  <c r="W12" i="3"/>
  <c r="X12" i="3" s="1"/>
  <c r="Y12" i="3" s="1"/>
  <c r="R14" i="3"/>
  <c r="W14" i="3" s="1"/>
  <c r="X14" i="3" s="1"/>
  <c r="Y14" i="3" s="1"/>
  <c r="W20" i="3"/>
  <c r="X20" i="3" s="1"/>
  <c r="Y20" i="3" s="1"/>
  <c r="R21" i="3"/>
  <c r="W21" i="3" s="1"/>
  <c r="X21" i="3" s="1"/>
  <c r="Y21" i="3" s="1"/>
  <c r="R6" i="3"/>
  <c r="W6" i="3" s="1"/>
  <c r="X6" i="3" s="1"/>
  <c r="Y6" i="3" s="1"/>
  <c r="R9" i="3"/>
  <c r="W9" i="3" s="1"/>
  <c r="X9" i="3" s="1"/>
  <c r="Y9" i="3" s="1"/>
  <c r="T22" i="3"/>
  <c r="B28" i="3" s="1"/>
  <c r="B36" i="3" s="1"/>
  <c r="B37" i="3" s="1"/>
  <c r="R2" i="3"/>
  <c r="N22" i="3"/>
  <c r="W3" i="3"/>
  <c r="X3" i="3" s="1"/>
  <c r="Y3" i="3" s="1"/>
  <c r="L22" i="3"/>
  <c r="R5" i="3"/>
  <c r="W5" i="3" s="1"/>
  <c r="X5" i="3" s="1"/>
  <c r="Y5" i="3" s="1"/>
  <c r="P22" i="3"/>
  <c r="Q22" i="3"/>
  <c r="R16" i="2"/>
  <c r="W16" i="2" s="1"/>
  <c r="X16" i="2" s="1"/>
  <c r="Y16" i="2" s="1"/>
  <c r="R21" i="2"/>
  <c r="W21" i="2" s="1"/>
  <c r="X21" i="2" s="1"/>
  <c r="Y21" i="2" s="1"/>
  <c r="R17" i="2"/>
  <c r="W17" i="2" s="1"/>
  <c r="X17" i="2" s="1"/>
  <c r="Y17" i="2" s="1"/>
  <c r="R13" i="2"/>
  <c r="W13" i="2" s="1"/>
  <c r="X13" i="2" s="1"/>
  <c r="Y13" i="2" s="1"/>
  <c r="W19" i="2"/>
  <c r="X19" i="2" s="1"/>
  <c r="Y19" i="2" s="1"/>
  <c r="W15" i="2"/>
  <c r="X15" i="2" s="1"/>
  <c r="Y15" i="2" s="1"/>
  <c r="W18" i="2"/>
  <c r="X18" i="2" s="1"/>
  <c r="Y18" i="2" s="1"/>
  <c r="W14" i="2"/>
  <c r="X14" i="2" s="1"/>
  <c r="Y14" i="2" s="1"/>
  <c r="P3" i="2"/>
  <c r="P4" i="2"/>
  <c r="P5" i="2"/>
  <c r="P6" i="2"/>
  <c r="P7" i="2"/>
  <c r="P8" i="2"/>
  <c r="P9" i="2"/>
  <c r="P10" i="2"/>
  <c r="P11" i="2"/>
  <c r="P2" i="2"/>
  <c r="Q2" i="2"/>
  <c r="N2" i="2"/>
  <c r="R22" i="3" l="1"/>
  <c r="W2" i="3"/>
  <c r="T2" i="2"/>
  <c r="T3" i="2"/>
  <c r="B31" i="3" l="1"/>
  <c r="B41" i="3" s="1"/>
  <c r="W22" i="3"/>
  <c r="X2" i="3"/>
  <c r="L3" i="2"/>
  <c r="X22" i="3" l="1"/>
  <c r="Y2" i="3"/>
  <c r="Y22" i="3" s="1"/>
  <c r="Q3" i="2"/>
  <c r="Q4" i="2"/>
  <c r="Q5" i="2"/>
  <c r="Q6" i="2"/>
  <c r="Q7" i="2"/>
  <c r="Q8" i="2"/>
  <c r="Q9" i="2"/>
  <c r="Q10" i="2"/>
  <c r="Q11" i="2"/>
  <c r="N3" i="2"/>
  <c r="R3" i="2" s="1"/>
  <c r="N4" i="2"/>
  <c r="R4" i="2" s="1"/>
  <c r="N5" i="2"/>
  <c r="R5" i="2" s="1"/>
  <c r="N6" i="2"/>
  <c r="R6" i="2" s="1"/>
  <c r="N7" i="2"/>
  <c r="R7" i="2" s="1"/>
  <c r="N8" i="2"/>
  <c r="R8" i="2" s="1"/>
  <c r="N9" i="2"/>
  <c r="R9" i="2" s="1"/>
  <c r="N10" i="2"/>
  <c r="R10" i="2" s="1"/>
  <c r="N11" i="2"/>
  <c r="R11" i="2" s="1"/>
  <c r="M22" i="2"/>
  <c r="S22" i="2"/>
  <c r="O22" i="2"/>
  <c r="I22" i="2"/>
  <c r="G22" i="2"/>
  <c r="E22" i="2"/>
  <c r="B22" i="2"/>
  <c r="T11" i="2"/>
  <c r="L11" i="2"/>
  <c r="T10" i="2"/>
  <c r="L10" i="2"/>
  <c r="T9" i="2"/>
  <c r="L9" i="2"/>
  <c r="T8" i="2"/>
  <c r="L8" i="2"/>
  <c r="T7" i="2"/>
  <c r="L7" i="2"/>
  <c r="T6" i="2"/>
  <c r="L6" i="2"/>
  <c r="T5" i="2"/>
  <c r="L5" i="2"/>
  <c r="T4" i="2"/>
  <c r="L4" i="2"/>
  <c r="L2" i="2"/>
  <c r="W5" i="2" l="1"/>
  <c r="X5" i="2" s="1"/>
  <c r="Y5" i="2" s="1"/>
  <c r="T22" i="2"/>
  <c r="N22" i="2"/>
  <c r="L22" i="2"/>
  <c r="W3" i="2"/>
  <c r="X3" i="2" s="1"/>
  <c r="Y3" i="2" s="1"/>
  <c r="Q22" i="2"/>
  <c r="W11" i="2"/>
  <c r="X11" i="2" s="1"/>
  <c r="Y11" i="2" s="1"/>
  <c r="W10" i="2"/>
  <c r="X10" i="2" s="1"/>
  <c r="Y10" i="2" s="1"/>
  <c r="W9" i="2"/>
  <c r="X9" i="2" s="1"/>
  <c r="Y9" i="2" s="1"/>
  <c r="W8" i="2"/>
  <c r="X8" i="2" s="1"/>
  <c r="Y8" i="2" s="1"/>
  <c r="W7" i="2"/>
  <c r="X7" i="2" s="1"/>
  <c r="Y7" i="2" s="1"/>
  <c r="W6" i="2"/>
  <c r="X6" i="2" s="1"/>
  <c r="Y6" i="2" s="1"/>
  <c r="W4" i="2"/>
  <c r="X4" i="2" s="1"/>
  <c r="Y4" i="2" s="1"/>
  <c r="R2" i="2"/>
  <c r="R22" i="2" s="1"/>
  <c r="P22" i="2"/>
  <c r="W2" i="2" l="1"/>
  <c r="X2" i="2" l="1"/>
  <c r="Y2" i="2" s="1"/>
  <c r="W22" i="2"/>
  <c r="Y22" i="2" l="1"/>
  <c r="X22" i="2"/>
</calcChain>
</file>

<file path=xl/sharedStrings.xml><?xml version="1.0" encoding="utf-8"?>
<sst xmlns="http://schemas.openxmlformats.org/spreadsheetml/2006/main" count="146" uniqueCount="77">
  <si>
    <t>Gross Revenue / Sales</t>
  </si>
  <si>
    <t>Labor Expenses</t>
  </si>
  <si>
    <t>Net Sales is calculated as:</t>
  </si>
  <si>
    <t>Gross Sales</t>
  </si>
  <si>
    <t>Sales Return (Less)</t>
  </si>
  <si>
    <t>Net Sales</t>
  </si>
  <si>
    <t>Operating Income is calculated as:</t>
  </si>
  <si>
    <t>Operating Income</t>
  </si>
  <si>
    <t>Operating Margin is calculated using the formula given below</t>
  </si>
  <si>
    <t>Operating Margin = Operating Income / Revenue (sales)</t>
  </si>
  <si>
    <t>Operating Margin</t>
  </si>
  <si>
    <t>Sales Commission</t>
  </si>
  <si>
    <t>Customer Name</t>
  </si>
  <si>
    <t>E1 Cost</t>
  </si>
  <si>
    <t>E2 Cost</t>
  </si>
  <si>
    <t>E3 Cost</t>
  </si>
  <si>
    <t>Add Material</t>
  </si>
  <si>
    <t>Tech 1 Cost</t>
  </si>
  <si>
    <t>Tech 2 Cost</t>
  </si>
  <si>
    <t>Total Visits</t>
  </si>
  <si>
    <t>Total Cost</t>
  </si>
  <si>
    <t>Margin %</t>
  </si>
  <si>
    <t>Add. Expense</t>
  </si>
  <si>
    <t>Funds Rem.</t>
  </si>
  <si>
    <t>Total Hrs</t>
  </si>
  <si>
    <t>Total Sale Amt</t>
  </si>
  <si>
    <t>Add Mat Cost</t>
  </si>
  <si>
    <t>Tech 1 Hrs</t>
  </si>
  <si>
    <t>Tech 2 Hrs</t>
  </si>
  <si>
    <t>Commission</t>
  </si>
  <si>
    <t>Equipment 1 Description</t>
  </si>
  <si>
    <t>Equipment 2 Description</t>
  </si>
  <si>
    <t>Equipment 3 Description</t>
  </si>
  <si>
    <t>Tot E/M Cost</t>
  </si>
  <si>
    <t>Labor Cost</t>
  </si>
  <si>
    <t>Additional Expense Description</t>
  </si>
  <si>
    <t>Chiller</t>
  </si>
  <si>
    <t>Hot Tank</t>
  </si>
  <si>
    <t>Revisit</t>
  </si>
  <si>
    <t>TOTAL</t>
  </si>
  <si>
    <t>Faucet</t>
  </si>
  <si>
    <t>Icemaker Connection</t>
  </si>
  <si>
    <t>NRV-100</t>
  </si>
  <si>
    <t>Neutralizer 182</t>
  </si>
  <si>
    <t>WHP 150</t>
  </si>
  <si>
    <t>NRT-160</t>
  </si>
  <si>
    <t>WYC-150</t>
  </si>
  <si>
    <t>RO 50</t>
  </si>
  <si>
    <t>C Filter</t>
  </si>
  <si>
    <t xml:space="preserve">Faucets </t>
  </si>
  <si>
    <t>Kelly Thompson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</si>
  <si>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</si>
  <si>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</si>
  <si>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</si>
  <si>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</si>
  <si>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</si>
  <si>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</si>
  <si>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</si>
  <si>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</si>
  <si>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</si>
  <si>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</si>
  <si>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</si>
  <si>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</si>
  <si>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</si>
  <si>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</si>
  <si>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</si>
  <si>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</si>
  <si>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</si>
  <si>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</si>
  <si>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</si>
  <si>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Date of Install</t>
  </si>
  <si>
    <t>Monthly Stats</t>
  </si>
  <si>
    <t xml:space="preserve">Cost of Goods Sold </t>
  </si>
  <si>
    <t>Cost of Additional Materials</t>
  </si>
  <si>
    <t>Additional Expenses</t>
  </si>
  <si>
    <t>Customer 1</t>
  </si>
  <si>
    <t>Gross Sales-Total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</si>
</sst>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0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/>
    <xf numFmtId="164" fontId="2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8BCD-70DC-4B6F-A3FB-BBF21FFAAE8C}">
  <dimension ref="A1:Z46"/>
  <sheetViews>
    <sheetView showZeros="0" topLeftCell="A20" workbookViewId="0">
      <pane xSplit="2" topLeftCell="C1" activePane="topRight" state="frozen"/>
      <selection pane="topRight" activeCell="D43" sqref="D43"/>
    </sheetView>
  </sheetViews>
  <sheetFormatPr defaultColWidth="12.85546875" defaultRowHeight="15" x14ac:dyDescent="0.25"/>
  <cols>
    <col min="1" max="1" width="27.5703125" style="4" customWidth="1"/>
    <col min="2" max="2" width="13.85546875" style="4" customWidth="1"/>
    <col min="3" max="3" width="13.7109375" style="4" customWidth="1"/>
    <col min="4" max="4" width="30.85546875" style="4" customWidth="1"/>
    <col min="5" max="5" width="10.85546875" style="4" customWidth="1"/>
    <col min="6" max="6" width="30.85546875" style="4" customWidth="1"/>
    <col min="7" max="7" width="11.5703125" style="4" customWidth="1"/>
    <col min="8" max="8" width="30.85546875" style="4" customWidth="1"/>
    <col min="9" max="9" width="10.5703125" style="4" customWidth="1"/>
    <col min="10" max="10" width="30.85546875" style="4" customWidth="1"/>
    <col min="11" max="16" width="12.85546875" style="4"/>
    <col min="17" max="17" width="8.85546875" style="4" customWidth="1"/>
    <col min="18" max="18" width="9.85546875" style="4" customWidth="1"/>
    <col min="19" max="20" width="12.85546875" style="4"/>
    <col min="21" max="21" width="29" style="4" customWidth="1"/>
    <col min="22" max="26" width="12.85546875" style="4"/>
  </cols>
  <sheetData>
    <row r="1" spans="1:26" s="1" customFormat="1" x14ac:dyDescent="0.25">
      <c r="A1" s="14" t="s">
        <v>12</v>
      </c>
      <c r="B1" s="14" t="s">
        <v>25</v>
      </c>
      <c r="C1" s="14" t="s">
        <v>70</v>
      </c>
      <c r="D1" s="14" t="s">
        <v>30</v>
      </c>
      <c r="E1" s="14" t="s">
        <v>13</v>
      </c>
      <c r="F1" s="14" t="s">
        <v>31</v>
      </c>
      <c r="G1" s="14" t="s">
        <v>14</v>
      </c>
      <c r="H1" s="14" t="s">
        <v>32</v>
      </c>
      <c r="I1" s="14" t="s">
        <v>15</v>
      </c>
      <c r="J1" s="14" t="s">
        <v>16</v>
      </c>
      <c r="K1" s="14" t="s">
        <v>26</v>
      </c>
      <c r="L1" s="14" t="s">
        <v>33</v>
      </c>
      <c r="M1" s="14" t="s">
        <v>27</v>
      </c>
      <c r="N1" s="14" t="s">
        <v>17</v>
      </c>
      <c r="O1" s="14" t="s">
        <v>28</v>
      </c>
      <c r="P1" s="14" t="s">
        <v>18</v>
      </c>
      <c r="Q1" s="14" t="s">
        <v>24</v>
      </c>
      <c r="R1" s="14" t="s">
        <v>34</v>
      </c>
      <c r="S1" s="14" t="s">
        <v>19</v>
      </c>
      <c r="T1" s="14" t="s">
        <v>29</v>
      </c>
      <c r="U1" s="14" t="s">
        <v>35</v>
      </c>
      <c r="V1" s="14" t="s">
        <v>22</v>
      </c>
      <c r="W1" s="14" t="s">
        <v>20</v>
      </c>
      <c r="X1" s="14" t="s">
        <v>23</v>
      </c>
      <c r="Y1" s="14" t="s">
        <v>21</v>
      </c>
      <c r="Z1" s="5"/>
    </row>
    <row r="2" spans="1:26" x14ac:dyDescent="0.25">
      <c r="A2" s="15" t="s">
        <v>75</v>
      </c>
      <c r="B2" s="6"/>
      <c r="C2" s="16"/>
      <c r="D2" s="7"/>
      <c r="E2" s="6"/>
      <c r="F2" s="7"/>
      <c r="G2" s="6"/>
      <c r="H2" s="7"/>
      <c r="I2" s="6"/>
      <c r="J2" s="7"/>
      <c r="K2" s="6"/>
      <c r="L2" s="17">
        <f t="shared" ref="L2:L21" si="0">E2+G2+I2+K2</f>
        <v>0</v>
      </c>
      <c r="N2" s="17">
        <f>M2*30</f>
        <v>0</v>
      </c>
      <c r="P2" s="17">
        <f>O2*27.5</f>
        <v>0</v>
      </c>
      <c r="Q2" s="18">
        <f>M2+O2</f>
        <v>0</v>
      </c>
      <c r="R2" s="17">
        <f t="shared" ref="R2:R21" si="1">N2+P2</f>
        <v>0</v>
      </c>
      <c r="T2" s="17">
        <f>B2*15%</f>
        <v>0</v>
      </c>
      <c r="U2" s="6"/>
      <c r="V2" s="6">
        <v>0</v>
      </c>
      <c r="W2" s="17">
        <f t="shared" ref="W2:W21" si="2">L2+R2+T2+V2</f>
        <v>0</v>
      </c>
      <c r="X2" s="17">
        <f t="shared" ref="X2:X21" si="3">B2-W2</f>
        <v>0</v>
      </c>
      <c r="Y2" s="19" t="str">
        <f t="shared" ref="Y2:Y10" si="4">IFERROR(X2/B2,"")</f>
        <v/>
      </c>
    </row>
    <row r="3" spans="1:26" x14ac:dyDescent="0.25">
      <c r="A3" s="15" t="s">
        <v>51</v>
      </c>
      <c r="B3" s="6"/>
      <c r="C3" s="16"/>
      <c r="D3" s="7"/>
      <c r="E3" s="6"/>
      <c r="F3" s="7"/>
      <c r="G3" s="6"/>
      <c r="H3" s="7"/>
      <c r="I3" s="6"/>
      <c r="J3" s="7"/>
      <c r="K3" s="6"/>
      <c r="L3" s="17">
        <f t="shared" si="0"/>
        <v>0</v>
      </c>
      <c r="N3" s="17">
        <f>M3*30</f>
        <v>0</v>
      </c>
      <c r="P3" s="17">
        <f t="shared" ref="P3:P21" si="5">O3*27.5</f>
        <v>0</v>
      </c>
      <c r="Q3" s="18">
        <f t="shared" ref="Q3:Q21" si="6">M3+O3</f>
        <v>0</v>
      </c>
      <c r="R3" s="17">
        <f t="shared" si="1"/>
        <v>0</v>
      </c>
      <c r="T3" s="17">
        <f>B3*15%</f>
        <v>0</v>
      </c>
      <c r="U3" s="6"/>
      <c r="V3" s="6">
        <v>0</v>
      </c>
      <c r="W3" s="17">
        <f t="shared" si="2"/>
        <v>0</v>
      </c>
      <c r="X3" s="17">
        <f t="shared" si="3"/>
        <v>0</v>
      </c>
      <c r="Y3" s="19" t="str">
        <f t="shared" si="4"/>
        <v/>
      </c>
    </row>
    <row r="4" spans="1:26" x14ac:dyDescent="0.25">
      <c r="A4" s="15" t="s">
        <v>52</v>
      </c>
      <c r="B4" s="6"/>
      <c r="C4" s="16"/>
      <c r="D4" s="7"/>
      <c r="E4" s="6"/>
      <c r="F4" s="7"/>
      <c r="G4" s="6"/>
      <c r="H4" s="7"/>
      <c r="I4" s="6"/>
      <c r="J4" s="7"/>
      <c r="K4" s="6"/>
      <c r="L4" s="17">
        <f t="shared" si="0"/>
        <v>0</v>
      </c>
      <c r="N4" s="17">
        <f t="shared" ref="N4:N21" si="7">M4*30</f>
        <v>0</v>
      </c>
      <c r="P4" s="17">
        <f t="shared" si="5"/>
        <v>0</v>
      </c>
      <c r="Q4" s="18">
        <f t="shared" si="6"/>
        <v>0</v>
      </c>
      <c r="R4" s="17">
        <f t="shared" si="1"/>
        <v>0</v>
      </c>
      <c r="T4" s="17">
        <f t="shared" ref="T4:T5" si="8">B4*15%</f>
        <v>0</v>
      </c>
      <c r="U4" s="6"/>
      <c r="V4" s="6">
        <v>0</v>
      </c>
      <c r="W4" s="17">
        <f t="shared" si="2"/>
        <v>0</v>
      </c>
      <c r="X4" s="17">
        <f t="shared" si="3"/>
        <v>0</v>
      </c>
      <c r="Y4" s="19" t="str">
        <f t="shared" si="4"/>
        <v/>
      </c>
    </row>
    <row r="5" spans="1:26" x14ac:dyDescent="0.25">
      <c r="A5" s="15" t="s">
        <v>53</v>
      </c>
      <c r="B5" s="6"/>
      <c r="C5" s="16"/>
      <c r="D5" s="7"/>
      <c r="E5" s="6"/>
      <c r="F5" s="7"/>
      <c r="G5" s="6"/>
      <c r="H5" s="7"/>
      <c r="I5" s="6"/>
      <c r="J5" s="7"/>
      <c r="K5" s="6"/>
      <c r="L5" s="17">
        <f t="shared" si="0"/>
        <v>0</v>
      </c>
      <c r="N5" s="17">
        <f t="shared" si="7"/>
        <v>0</v>
      </c>
      <c r="P5" s="17">
        <f t="shared" si="5"/>
        <v>0</v>
      </c>
      <c r="Q5" s="18">
        <f t="shared" si="6"/>
        <v>0</v>
      </c>
      <c r="R5" s="17">
        <f t="shared" si="1"/>
        <v>0</v>
      </c>
      <c r="T5" s="17">
        <f t="shared" si="8"/>
        <v>0</v>
      </c>
      <c r="U5" s="6"/>
      <c r="V5" s="6">
        <v>0</v>
      </c>
      <c r="W5" s="17">
        <f t="shared" si="2"/>
        <v>0</v>
      </c>
      <c r="X5" s="17">
        <f t="shared" si="3"/>
        <v>0</v>
      </c>
      <c r="Y5" s="19" t="str">
        <f t="shared" si="4"/>
        <v/>
      </c>
    </row>
    <row r="6" spans="1:26" x14ac:dyDescent="0.25">
      <c r="A6" s="15" t="s">
        <v>54</v>
      </c>
      <c r="B6" s="6"/>
      <c r="C6" s="16"/>
      <c r="D6" s="7"/>
      <c r="E6" s="6"/>
      <c r="F6" s="7"/>
      <c r="G6" s="6"/>
      <c r="H6" s="7"/>
      <c r="I6" s="6"/>
      <c r="J6" s="7"/>
      <c r="K6" s="6"/>
      <c r="L6" s="17">
        <f t="shared" si="0"/>
        <v>0</v>
      </c>
      <c r="N6" s="17">
        <f t="shared" si="7"/>
        <v>0</v>
      </c>
      <c r="P6" s="17">
        <f t="shared" si="5"/>
        <v>0</v>
      </c>
      <c r="Q6" s="18">
        <f t="shared" si="6"/>
        <v>0</v>
      </c>
      <c r="R6" s="17">
        <f t="shared" si="1"/>
        <v>0</v>
      </c>
      <c r="T6" s="17">
        <f t="shared" ref="T6:T21" si="9">B6*15%</f>
        <v>0</v>
      </c>
      <c r="U6" s="6"/>
      <c r="V6" s="6">
        <v>0</v>
      </c>
      <c r="W6" s="17">
        <f t="shared" si="2"/>
        <v>0</v>
      </c>
      <c r="X6" s="17">
        <f t="shared" si="3"/>
        <v>0</v>
      </c>
      <c r="Y6" s="19" t="str">
        <f t="shared" si="4"/>
        <v/>
      </c>
    </row>
    <row r="7" spans="1:26" x14ac:dyDescent="0.25">
      <c r="A7" s="15" t="s">
        <v>55</v>
      </c>
      <c r="B7" s="6"/>
      <c r="C7" s="16"/>
      <c r="D7" s="7"/>
      <c r="E7" s="6"/>
      <c r="F7" s="7"/>
      <c r="G7" s="6"/>
      <c r="H7" s="7"/>
      <c r="I7" s="6"/>
      <c r="J7" s="7"/>
      <c r="K7" s="6"/>
      <c r="L7" s="17">
        <f t="shared" si="0"/>
        <v>0</v>
      </c>
      <c r="N7" s="17">
        <f t="shared" si="7"/>
        <v>0</v>
      </c>
      <c r="P7" s="17">
        <f t="shared" si="5"/>
        <v>0</v>
      </c>
      <c r="Q7" s="18">
        <f t="shared" si="6"/>
        <v>0</v>
      </c>
      <c r="R7" s="17">
        <f t="shared" si="1"/>
        <v>0</v>
      </c>
      <c r="T7" s="17">
        <f t="shared" si="9"/>
        <v>0</v>
      </c>
      <c r="U7" s="6"/>
      <c r="V7" s="6">
        <v>0</v>
      </c>
      <c r="W7" s="17">
        <f t="shared" si="2"/>
        <v>0</v>
      </c>
      <c r="X7" s="17">
        <f t="shared" si="3"/>
        <v>0</v>
      </c>
      <c r="Y7" s="19" t="str">
        <f t="shared" si="4"/>
        <v/>
      </c>
    </row>
    <row r="8" spans="1:26" x14ac:dyDescent="0.25">
      <c r="A8" s="15" t="s">
        <v>56</v>
      </c>
      <c r="B8" s="6"/>
      <c r="C8" s="16"/>
      <c r="D8" s="7"/>
      <c r="E8" s="6"/>
      <c r="F8" s="7"/>
      <c r="G8" s="6"/>
      <c r="H8" s="7"/>
      <c r="I8" s="6"/>
      <c r="J8" s="7"/>
      <c r="K8" s="6"/>
      <c r="L8" s="17">
        <f t="shared" si="0"/>
        <v>0</v>
      </c>
      <c r="N8" s="17">
        <f t="shared" si="7"/>
        <v>0</v>
      </c>
      <c r="P8" s="17">
        <f t="shared" si="5"/>
        <v>0</v>
      </c>
      <c r="Q8" s="18">
        <f t="shared" si="6"/>
        <v>0</v>
      </c>
      <c r="R8" s="17">
        <f t="shared" si="1"/>
        <v>0</v>
      </c>
      <c r="T8" s="17">
        <f t="shared" si="9"/>
        <v>0</v>
      </c>
      <c r="U8" s="6"/>
      <c r="V8" s="6">
        <v>0</v>
      </c>
      <c r="W8" s="17">
        <f t="shared" si="2"/>
        <v>0</v>
      </c>
      <c r="X8" s="17">
        <f t="shared" si="3"/>
        <v>0</v>
      </c>
      <c r="Y8" s="19" t="str">
        <f t="shared" si="4"/>
        <v/>
      </c>
    </row>
    <row r="9" spans="1:26" x14ac:dyDescent="0.25">
      <c r="A9" s="15" t="s">
        <v>57</v>
      </c>
      <c r="B9" s="6"/>
      <c r="C9" s="16"/>
      <c r="D9" s="7"/>
      <c r="E9" s="6"/>
      <c r="F9" s="7"/>
      <c r="G9" s="6"/>
      <c r="H9" s="7"/>
      <c r="I9" s="6"/>
      <c r="J9" s="7"/>
      <c r="K9" s="6"/>
      <c r="L9" s="17">
        <f t="shared" si="0"/>
        <v>0</v>
      </c>
      <c r="N9" s="17">
        <f t="shared" si="7"/>
        <v>0</v>
      </c>
      <c r="P9" s="17">
        <f t="shared" si="5"/>
        <v>0</v>
      </c>
      <c r="Q9" s="18">
        <f t="shared" si="6"/>
        <v>0</v>
      </c>
      <c r="R9" s="17">
        <f t="shared" si="1"/>
        <v>0</v>
      </c>
      <c r="T9" s="17">
        <f t="shared" si="9"/>
        <v>0</v>
      </c>
      <c r="U9" s="6"/>
      <c r="V9" s="6">
        <v>0</v>
      </c>
      <c r="W9" s="17">
        <f t="shared" si="2"/>
        <v>0</v>
      </c>
      <c r="X9" s="17">
        <f t="shared" si="3"/>
        <v>0</v>
      </c>
      <c r="Y9" s="19" t="str">
        <f t="shared" si="4"/>
        <v/>
      </c>
    </row>
    <row r="10" spans="1:26" x14ac:dyDescent="0.25">
      <c r="A10" s="15" t="s">
        <v>58</v>
      </c>
      <c r="B10" s="6"/>
      <c r="C10" s="16"/>
      <c r="D10" s="7"/>
      <c r="E10" s="6"/>
      <c r="F10" s="7"/>
      <c r="G10" s="6"/>
      <c r="H10" s="7"/>
      <c r="I10" s="6"/>
      <c r="J10" s="7"/>
      <c r="K10" s="6"/>
      <c r="L10" s="17">
        <f t="shared" si="0"/>
        <v>0</v>
      </c>
      <c r="N10" s="17">
        <f t="shared" si="7"/>
        <v>0</v>
      </c>
      <c r="P10" s="17">
        <f t="shared" si="5"/>
        <v>0</v>
      </c>
      <c r="Q10" s="18">
        <f t="shared" si="6"/>
        <v>0</v>
      </c>
      <c r="R10" s="17">
        <f t="shared" si="1"/>
        <v>0</v>
      </c>
      <c r="T10" s="17">
        <f t="shared" si="9"/>
        <v>0</v>
      </c>
      <c r="U10" s="6"/>
      <c r="V10" s="6">
        <v>0</v>
      </c>
      <c r="W10" s="17">
        <f t="shared" si="2"/>
        <v>0</v>
      </c>
      <c r="X10" s="17">
        <f t="shared" si="3"/>
        <v>0</v>
      </c>
      <c r="Y10" s="19" t="str">
        <f t="shared" si="4"/>
        <v/>
      </c>
    </row>
    <row r="11" spans="1:26" x14ac:dyDescent="0.25">
      <c r="A11" s="15" t="s">
        <v>59</v>
      </c>
      <c r="B11" s="6"/>
      <c r="C11" s="16"/>
      <c r="D11" s="7"/>
      <c r="E11" s="6"/>
      <c r="F11" s="7"/>
      <c r="G11" s="6"/>
      <c r="H11" s="7"/>
      <c r="I11" s="6"/>
      <c r="J11" s="7"/>
      <c r="K11" s="6"/>
      <c r="L11" s="17">
        <f t="shared" si="0"/>
        <v>0</v>
      </c>
      <c r="N11" s="17">
        <f t="shared" si="7"/>
        <v>0</v>
      </c>
      <c r="P11" s="17">
        <f t="shared" si="5"/>
        <v>0</v>
      </c>
      <c r="Q11" s="18">
        <f t="shared" si="6"/>
        <v>0</v>
      </c>
      <c r="R11" s="17">
        <f t="shared" si="1"/>
        <v>0</v>
      </c>
      <c r="T11" s="17">
        <f t="shared" si="9"/>
        <v>0</v>
      </c>
      <c r="U11" s="6"/>
      <c r="V11" s="6">
        <v>0</v>
      </c>
      <c r="W11" s="17">
        <f t="shared" si="2"/>
        <v>0</v>
      </c>
      <c r="X11" s="17">
        <f t="shared" si="3"/>
        <v>0</v>
      </c>
      <c r="Y11" s="19" t="str">
        <f>IFERROR(X11/B11,"")</f>
        <v/>
      </c>
    </row>
    <row r="12" spans="1:26" x14ac:dyDescent="0.25">
      <c r="A12" s="15" t="s">
        <v>60</v>
      </c>
      <c r="B12" s="6"/>
      <c r="C12" s="16"/>
      <c r="D12" s="7"/>
      <c r="E12" s="6"/>
      <c r="F12" s="7"/>
      <c r="G12" s="6"/>
      <c r="H12" s="7"/>
      <c r="I12" s="6"/>
      <c r="J12" s="7"/>
      <c r="K12" s="6"/>
      <c r="L12" s="17">
        <f>E12+G12+I12+K12</f>
        <v>0</v>
      </c>
      <c r="N12" s="17">
        <f t="shared" si="7"/>
        <v>0</v>
      </c>
      <c r="P12" s="17">
        <f>O12*27.5</f>
        <v>0</v>
      </c>
      <c r="Q12" s="18">
        <f t="shared" si="6"/>
        <v>0</v>
      </c>
      <c r="R12" s="17">
        <f t="shared" si="1"/>
        <v>0</v>
      </c>
      <c r="T12" s="17">
        <f t="shared" si="9"/>
        <v>0</v>
      </c>
      <c r="U12" s="6"/>
      <c r="V12" s="6">
        <v>0</v>
      </c>
      <c r="W12" s="17">
        <f t="shared" si="2"/>
        <v>0</v>
      </c>
      <c r="X12" s="17">
        <f t="shared" si="3"/>
        <v>0</v>
      </c>
      <c r="Y12" s="19" t="str">
        <f t="shared" ref="Y12:Y21" si="10">IFERROR(X12/B12,"")</f>
        <v/>
      </c>
    </row>
    <row r="13" spans="1:26" x14ac:dyDescent="0.25">
      <c r="A13" s="15" t="s">
        <v>61</v>
      </c>
      <c r="B13" s="6"/>
      <c r="C13" s="16"/>
      <c r="D13" s="7"/>
      <c r="E13" s="6"/>
      <c r="F13" s="7"/>
      <c r="G13" s="6"/>
      <c r="H13" s="7"/>
      <c r="I13" s="6"/>
      <c r="J13" s="7"/>
      <c r="K13" s="6"/>
      <c r="L13" s="17">
        <f t="shared" si="0"/>
        <v>0</v>
      </c>
      <c r="N13" s="17">
        <f t="shared" si="7"/>
        <v>0</v>
      </c>
      <c r="P13" s="17">
        <f t="shared" si="5"/>
        <v>0</v>
      </c>
      <c r="Q13" s="18">
        <f t="shared" si="6"/>
        <v>0</v>
      </c>
      <c r="R13" s="17">
        <f t="shared" si="1"/>
        <v>0</v>
      </c>
      <c r="T13" s="17">
        <f t="shared" si="9"/>
        <v>0</v>
      </c>
      <c r="U13" s="6"/>
      <c r="V13" s="6">
        <v>0</v>
      </c>
      <c r="W13" s="17">
        <f t="shared" si="2"/>
        <v>0</v>
      </c>
      <c r="X13" s="17">
        <f t="shared" si="3"/>
        <v>0</v>
      </c>
      <c r="Y13" s="19" t="str">
        <f t="shared" si="10"/>
        <v/>
      </c>
    </row>
    <row r="14" spans="1:26" x14ac:dyDescent="0.25">
      <c r="A14" s="15" t="s">
        <v>62</v>
      </c>
      <c r="B14" s="6"/>
      <c r="C14" s="16"/>
      <c r="D14" s="7"/>
      <c r="E14" s="6"/>
      <c r="F14" s="7"/>
      <c r="G14" s="6"/>
      <c r="H14" s="7"/>
      <c r="I14" s="6"/>
      <c r="J14" s="7"/>
      <c r="K14" s="6"/>
      <c r="L14" s="17">
        <f t="shared" si="0"/>
        <v>0</v>
      </c>
      <c r="N14" s="17">
        <f t="shared" si="7"/>
        <v>0</v>
      </c>
      <c r="P14" s="17">
        <f t="shared" si="5"/>
        <v>0</v>
      </c>
      <c r="Q14" s="18">
        <f t="shared" si="6"/>
        <v>0</v>
      </c>
      <c r="R14" s="17">
        <f t="shared" si="1"/>
        <v>0</v>
      </c>
      <c r="T14" s="17">
        <f t="shared" si="9"/>
        <v>0</v>
      </c>
      <c r="U14" s="6"/>
      <c r="V14" s="6">
        <v>0</v>
      </c>
      <c r="W14" s="17">
        <f t="shared" si="2"/>
        <v>0</v>
      </c>
      <c r="X14" s="17">
        <f t="shared" si="3"/>
        <v>0</v>
      </c>
      <c r="Y14" s="19" t="str">
        <f t="shared" si="10"/>
        <v/>
      </c>
    </row>
    <row r="15" spans="1:26" x14ac:dyDescent="0.25">
      <c r="A15" s="15" t="s">
        <v>63</v>
      </c>
      <c r="B15" s="6"/>
      <c r="C15" s="16"/>
      <c r="D15" s="7"/>
      <c r="E15" s="6"/>
      <c r="F15" s="7"/>
      <c r="G15" s="6"/>
      <c r="H15" s="7"/>
      <c r="I15" s="6"/>
      <c r="J15" s="7"/>
      <c r="K15" s="6"/>
      <c r="L15" s="17">
        <f t="shared" si="0"/>
        <v>0</v>
      </c>
      <c r="N15" s="17">
        <f t="shared" si="7"/>
        <v>0</v>
      </c>
      <c r="P15" s="17">
        <f t="shared" si="5"/>
        <v>0</v>
      </c>
      <c r="Q15" s="18">
        <f t="shared" si="6"/>
        <v>0</v>
      </c>
      <c r="R15" s="17">
        <f t="shared" si="1"/>
        <v>0</v>
      </c>
      <c r="T15" s="17">
        <f t="shared" si="9"/>
        <v>0</v>
      </c>
      <c r="U15" s="6"/>
      <c r="V15" s="6">
        <v>0</v>
      </c>
      <c r="W15" s="17">
        <f t="shared" si="2"/>
        <v>0</v>
      </c>
      <c r="X15" s="17">
        <f t="shared" si="3"/>
        <v>0</v>
      </c>
      <c r="Y15" s="19" t="str">
        <f t="shared" si="10"/>
        <v/>
      </c>
    </row>
    <row r="16" spans="1:26" x14ac:dyDescent="0.25">
      <c r="A16" s="15" t="s">
        <v>64</v>
      </c>
      <c r="B16" s="6"/>
      <c r="C16" s="16"/>
      <c r="D16" s="7"/>
      <c r="E16" s="6"/>
      <c r="F16" s="7"/>
      <c r="G16" s="6"/>
      <c r="H16" s="7"/>
      <c r="I16" s="6"/>
      <c r="J16" s="7"/>
      <c r="K16" s="6"/>
      <c r="L16" s="17">
        <f t="shared" si="0"/>
        <v>0</v>
      </c>
      <c r="N16" s="17">
        <f t="shared" si="7"/>
        <v>0</v>
      </c>
      <c r="P16" s="17">
        <f t="shared" si="5"/>
        <v>0</v>
      </c>
      <c r="Q16" s="18">
        <f t="shared" si="6"/>
        <v>0</v>
      </c>
      <c r="R16" s="17">
        <f t="shared" si="1"/>
        <v>0</v>
      </c>
      <c r="T16" s="17">
        <f t="shared" si="9"/>
        <v>0</v>
      </c>
      <c r="U16" s="6"/>
      <c r="V16" s="6">
        <v>0</v>
      </c>
      <c r="W16" s="17">
        <f t="shared" si="2"/>
        <v>0</v>
      </c>
      <c r="X16" s="17">
        <f t="shared" si="3"/>
        <v>0</v>
      </c>
      <c r="Y16" s="19" t="str">
        <f t="shared" si="10"/>
        <v/>
      </c>
    </row>
    <row r="17" spans="1:26" x14ac:dyDescent="0.25">
      <c r="A17" s="15" t="s">
        <v>65</v>
      </c>
      <c r="B17" s="6"/>
      <c r="C17" s="16"/>
      <c r="D17" s="7"/>
      <c r="E17" s="6"/>
      <c r="F17" s="7"/>
      <c r="G17" s="6"/>
      <c r="H17" s="7"/>
      <c r="I17" s="6"/>
      <c r="J17" s="7"/>
      <c r="K17" s="6"/>
      <c r="L17" s="17">
        <f t="shared" si="0"/>
        <v>0</v>
      </c>
      <c r="N17" s="17">
        <f t="shared" si="7"/>
        <v>0</v>
      </c>
      <c r="P17" s="17">
        <f t="shared" si="5"/>
        <v>0</v>
      </c>
      <c r="Q17" s="18">
        <f t="shared" si="6"/>
        <v>0</v>
      </c>
      <c r="R17" s="17">
        <f t="shared" si="1"/>
        <v>0</v>
      </c>
      <c r="T17" s="17">
        <f t="shared" si="9"/>
        <v>0</v>
      </c>
      <c r="U17" s="6"/>
      <c r="V17" s="6">
        <v>0</v>
      </c>
      <c r="W17" s="17">
        <f t="shared" si="2"/>
        <v>0</v>
      </c>
      <c r="X17" s="17">
        <f t="shared" si="3"/>
        <v>0</v>
      </c>
      <c r="Y17" s="19" t="str">
        <f t="shared" si="10"/>
        <v/>
      </c>
    </row>
    <row r="18" spans="1:26" x14ac:dyDescent="0.25">
      <c r="A18" s="15" t="s">
        <v>66</v>
      </c>
      <c r="B18" s="6"/>
      <c r="C18" s="16"/>
      <c r="D18" s="7"/>
      <c r="E18" s="6"/>
      <c r="F18" s="7"/>
      <c r="G18" s="6"/>
      <c r="H18" s="7"/>
      <c r="I18" s="6"/>
      <c r="J18" s="7"/>
      <c r="K18" s="6"/>
      <c r="L18" s="17">
        <f t="shared" si="0"/>
        <v>0</v>
      </c>
      <c r="N18" s="17">
        <f t="shared" si="7"/>
        <v>0</v>
      </c>
      <c r="P18" s="17">
        <f t="shared" si="5"/>
        <v>0</v>
      </c>
      <c r="Q18" s="18">
        <f t="shared" si="6"/>
        <v>0</v>
      </c>
      <c r="R18" s="17">
        <f t="shared" si="1"/>
        <v>0</v>
      </c>
      <c r="T18" s="17">
        <f t="shared" si="9"/>
        <v>0</v>
      </c>
      <c r="U18" s="6"/>
      <c r="V18" s="6">
        <v>0</v>
      </c>
      <c r="W18" s="17">
        <f t="shared" si="2"/>
        <v>0</v>
      </c>
      <c r="X18" s="17">
        <f t="shared" si="3"/>
        <v>0</v>
      </c>
      <c r="Y18" s="19" t="str">
        <f t="shared" si="10"/>
        <v/>
      </c>
    </row>
    <row r="19" spans="1:26" x14ac:dyDescent="0.25">
      <c r="A19" s="15" t="s">
        <v>67</v>
      </c>
      <c r="B19" s="6"/>
      <c r="C19" s="16"/>
      <c r="D19" s="7"/>
      <c r="E19" s="6"/>
      <c r="F19" s="7"/>
      <c r="G19" s="6"/>
      <c r="H19" s="7"/>
      <c r="I19" s="6"/>
      <c r="J19" s="7"/>
      <c r="K19" s="6"/>
      <c r="L19" s="17">
        <f t="shared" si="0"/>
        <v>0</v>
      </c>
      <c r="N19" s="17">
        <f t="shared" si="7"/>
        <v>0</v>
      </c>
      <c r="P19" s="17">
        <f t="shared" si="5"/>
        <v>0</v>
      </c>
      <c r="Q19" s="18">
        <f t="shared" si="6"/>
        <v>0</v>
      </c>
      <c r="R19" s="17">
        <f t="shared" si="1"/>
        <v>0</v>
      </c>
      <c r="T19" s="17">
        <f t="shared" si="9"/>
        <v>0</v>
      </c>
      <c r="U19" s="6"/>
      <c r="V19" s="6">
        <v>0</v>
      </c>
      <c r="W19" s="17">
        <f t="shared" si="2"/>
        <v>0</v>
      </c>
      <c r="X19" s="17">
        <f t="shared" si="3"/>
        <v>0</v>
      </c>
      <c r="Y19" s="19" t="str">
        <f t="shared" si="10"/>
        <v/>
      </c>
    </row>
    <row r="20" spans="1:26" x14ac:dyDescent="0.25">
      <c r="A20" s="15" t="s">
        <v>68</v>
      </c>
      <c r="B20" s="6"/>
      <c r="C20" s="16"/>
      <c r="D20" s="7"/>
      <c r="E20" s="6"/>
      <c r="F20" s="7"/>
      <c r="G20" s="6"/>
      <c r="H20" s="7"/>
      <c r="I20" s="6"/>
      <c r="J20" s="7"/>
      <c r="K20" s="6"/>
      <c r="L20" s="17">
        <f t="shared" si="0"/>
        <v>0</v>
      </c>
      <c r="N20" s="17">
        <f t="shared" si="7"/>
        <v>0</v>
      </c>
      <c r="P20" s="17">
        <f t="shared" si="5"/>
        <v>0</v>
      </c>
      <c r="Q20" s="18">
        <f t="shared" si="6"/>
        <v>0</v>
      </c>
      <c r="R20" s="17">
        <f t="shared" si="1"/>
        <v>0</v>
      </c>
      <c r="T20" s="17">
        <f t="shared" si="9"/>
        <v>0</v>
      </c>
      <c r="U20" s="6"/>
      <c r="V20" s="6">
        <v>0</v>
      </c>
      <c r="W20" s="17">
        <f t="shared" si="2"/>
        <v>0</v>
      </c>
      <c r="X20" s="17">
        <f t="shared" si="3"/>
        <v>0</v>
      </c>
      <c r="Y20" s="19" t="str">
        <f t="shared" si="10"/>
        <v/>
      </c>
    </row>
    <row r="21" spans="1:26" x14ac:dyDescent="0.25">
      <c r="A21" s="15" t="s">
        <v>69</v>
      </c>
      <c r="B21" s="6"/>
      <c r="C21" s="16"/>
      <c r="D21" s="7"/>
      <c r="E21" s="6"/>
      <c r="F21" s="7"/>
      <c r="G21" s="6"/>
      <c r="H21" s="7"/>
      <c r="I21" s="6"/>
      <c r="J21" s="7"/>
      <c r="K21" s="6"/>
      <c r="L21" s="17">
        <f t="shared" si="0"/>
        <v>0</v>
      </c>
      <c r="N21" s="17">
        <f t="shared" si="7"/>
        <v>0</v>
      </c>
      <c r="P21" s="17">
        <f t="shared" si="5"/>
        <v>0</v>
      </c>
      <c r="Q21" s="18">
        <f t="shared" si="6"/>
        <v>0</v>
      </c>
      <c r="R21" s="17">
        <f t="shared" si="1"/>
        <v>0</v>
      </c>
      <c r="T21" s="17">
        <f t="shared" si="9"/>
        <v>0</v>
      </c>
      <c r="U21" s="6"/>
      <c r="V21" s="6">
        <v>0</v>
      </c>
      <c r="W21" s="17">
        <f t="shared" si="2"/>
        <v>0</v>
      </c>
      <c r="X21" s="17">
        <f t="shared" si="3"/>
        <v>0</v>
      </c>
      <c r="Y21" s="19" t="str">
        <f t="shared" si="10"/>
        <v/>
      </c>
    </row>
    <row r="22" spans="1:26" s="13" customFormat="1" x14ac:dyDescent="0.25">
      <c r="A22" s="9" t="s">
        <v>39</v>
      </c>
      <c r="B22" s="10">
        <f>SUM(B2:B21)</f>
        <v>0</v>
      </c>
      <c r="C22" s="10"/>
      <c r="D22" s="11"/>
      <c r="E22" s="10">
        <f>SUM(E2:E21)</f>
        <v>0</v>
      </c>
      <c r="F22" s="11"/>
      <c r="G22" s="10">
        <f>SUM(G2:G21)</f>
        <v>0</v>
      </c>
      <c r="H22" s="11"/>
      <c r="I22" s="10">
        <f>SUM(I2:I21)</f>
        <v>0</v>
      </c>
      <c r="J22" s="11"/>
      <c r="K22" s="10">
        <f>SUM(K2:K21)</f>
        <v>0</v>
      </c>
      <c r="L22" s="10">
        <f t="shared" ref="L22:T22" si="11">SUM(L2:L21)</f>
        <v>0</v>
      </c>
      <c r="M22" s="9">
        <f t="shared" si="11"/>
        <v>0</v>
      </c>
      <c r="N22" s="10">
        <f t="shared" si="11"/>
        <v>0</v>
      </c>
      <c r="O22" s="9">
        <f t="shared" si="11"/>
        <v>0</v>
      </c>
      <c r="P22" s="10">
        <f t="shared" si="11"/>
        <v>0</v>
      </c>
      <c r="Q22" s="9">
        <f t="shared" si="11"/>
        <v>0</v>
      </c>
      <c r="R22" s="10">
        <f t="shared" si="11"/>
        <v>0</v>
      </c>
      <c r="S22" s="9">
        <f t="shared" si="11"/>
        <v>0</v>
      </c>
      <c r="T22" s="10">
        <f t="shared" si="11"/>
        <v>0</v>
      </c>
      <c r="U22" s="10"/>
      <c r="V22" s="10">
        <f>SUM(V2:V21)</f>
        <v>0</v>
      </c>
      <c r="W22" s="10">
        <f>SUM(W2:W21)</f>
        <v>0</v>
      </c>
      <c r="X22" s="10">
        <f>SUM(X2:X21)</f>
        <v>0</v>
      </c>
      <c r="Y22" s="12" t="e">
        <f>AVERAGE(Y2:Y21)</f>
        <v>#DIV/0!</v>
      </c>
      <c r="Z22" s="9"/>
    </row>
    <row r="23" spans="1:26" x14ac:dyDescent="0.25">
      <c r="B23" s="6"/>
      <c r="C23" s="6"/>
      <c r="D23" s="7"/>
      <c r="E23" s="6"/>
      <c r="F23" s="7"/>
      <c r="G23" s="6"/>
      <c r="H23" s="7"/>
      <c r="I23" s="6"/>
      <c r="J23" s="7"/>
      <c r="K23" s="6"/>
      <c r="L23" s="6"/>
      <c r="N23" s="6"/>
      <c r="P23" s="6"/>
      <c r="R23" s="6"/>
      <c r="T23" s="6"/>
      <c r="U23" s="6"/>
      <c r="V23" s="6"/>
      <c r="W23" s="6"/>
      <c r="X23" s="6"/>
      <c r="Y23" s="8"/>
    </row>
    <row r="24" spans="1:26" x14ac:dyDescent="0.25">
      <c r="B24" s="6"/>
      <c r="C24" s="6"/>
      <c r="D24" s="7"/>
      <c r="E24" s="6"/>
      <c r="F24" s="7"/>
      <c r="G24" s="6"/>
      <c r="H24" s="7"/>
      <c r="I24" s="6"/>
      <c r="J24" s="7"/>
      <c r="K24" s="6"/>
      <c r="L24" s="6"/>
      <c r="N24" s="6"/>
      <c r="P24" s="6"/>
      <c r="R24" s="6"/>
      <c r="T24" s="6"/>
      <c r="U24" s="6"/>
      <c r="V24" s="6"/>
      <c r="W24" s="6"/>
      <c r="X24" s="6"/>
      <c r="Y24" s="8"/>
    </row>
    <row r="25" spans="1:26" x14ac:dyDescent="0.25">
      <c r="A25" s="1" t="s">
        <v>71</v>
      </c>
      <c r="B25"/>
      <c r="C25" s="6"/>
      <c r="D25" s="7"/>
      <c r="E25" s="6"/>
      <c r="F25" s="7"/>
      <c r="G25" s="6"/>
      <c r="H25" s="7"/>
      <c r="I25" s="6"/>
      <c r="J25" s="7"/>
      <c r="K25" s="6"/>
      <c r="L25" s="6"/>
      <c r="N25" s="6"/>
      <c r="P25" s="6"/>
      <c r="R25" s="6"/>
      <c r="T25" s="6"/>
      <c r="U25" s="6"/>
      <c r="V25" s="6"/>
      <c r="W25" s="6"/>
      <c r="X25" s="6"/>
      <c r="Y25" s="8"/>
    </row>
    <row r="26" spans="1:26" x14ac:dyDescent="0.25">
      <c r="A26"/>
      <c r="B26"/>
      <c r="C26" s="6"/>
      <c r="D26" s="7"/>
      <c r="E26" s="6"/>
      <c r="F26" s="7"/>
      <c r="G26" s="6"/>
      <c r="H26" s="7"/>
      <c r="I26" s="6"/>
      <c r="J26" s="7"/>
      <c r="K26" s="6"/>
      <c r="L26" s="6"/>
      <c r="N26" s="6"/>
      <c r="P26" s="6"/>
      <c r="R26" s="6"/>
      <c r="T26" s="6"/>
      <c r="U26" s="6"/>
      <c r="V26" s="6"/>
      <c r="W26" s="6"/>
      <c r="X26" s="6"/>
      <c r="Y26" s="8"/>
    </row>
    <row r="27" spans="1:26" x14ac:dyDescent="0.25">
      <c r="A27" s="2" t="s">
        <v>0</v>
      </c>
      <c r="B27" s="20">
        <f>B22</f>
        <v>0</v>
      </c>
      <c r="C27" s="6"/>
      <c r="D27" s="7"/>
      <c r="E27" s="6"/>
      <c r="F27" s="7"/>
      <c r="G27" s="6"/>
      <c r="H27" s="7"/>
      <c r="I27" s="6"/>
      <c r="J27" s="7"/>
      <c r="K27" s="6"/>
      <c r="L27" s="6"/>
      <c r="N27" s="6"/>
      <c r="P27" s="6"/>
      <c r="R27" s="6"/>
      <c r="T27" s="6"/>
      <c r="U27" s="6"/>
      <c r="V27" s="6"/>
      <c r="W27" s="6"/>
      <c r="X27" s="6"/>
      <c r="Y27" s="8"/>
    </row>
    <row r="28" spans="1:26" x14ac:dyDescent="0.25">
      <c r="A28" s="2" t="s">
        <v>11</v>
      </c>
      <c r="B28" s="20">
        <f>T22</f>
        <v>0</v>
      </c>
      <c r="C28" s="6"/>
      <c r="D28" s="7"/>
      <c r="E28" s="6"/>
      <c r="F28" s="7"/>
      <c r="G28" s="6"/>
      <c r="H28" s="7"/>
      <c r="I28" s="6"/>
      <c r="J28" s="7"/>
      <c r="K28" s="6"/>
      <c r="L28" s="6"/>
      <c r="N28" s="6"/>
      <c r="P28" s="6"/>
      <c r="R28" s="6"/>
      <c r="T28" s="6"/>
      <c r="U28" s="6"/>
      <c r="V28" s="6"/>
      <c r="W28" s="6"/>
      <c r="X28" s="6"/>
      <c r="Y28" s="8"/>
    </row>
    <row r="29" spans="1:26" x14ac:dyDescent="0.25">
      <c r="A29" s="2" t="s">
        <v>72</v>
      </c>
      <c r="B29" s="20">
        <f>(E22+G22+I22)</f>
        <v>0</v>
      </c>
      <c r="C29" s="6"/>
      <c r="D29" s="7"/>
      <c r="E29" s="6"/>
      <c r="F29" s="7"/>
      <c r="G29" s="6"/>
      <c r="H29" s="7"/>
      <c r="I29" s="6"/>
      <c r="J29" s="7"/>
      <c r="K29" s="6"/>
      <c r="L29" s="6"/>
      <c r="N29" s="6"/>
      <c r="P29" s="6"/>
      <c r="R29" s="6"/>
      <c r="T29" s="6"/>
      <c r="U29" s="6"/>
      <c r="V29" s="6"/>
      <c r="W29" s="6"/>
      <c r="X29" s="6"/>
      <c r="Y29" s="8"/>
    </row>
    <row r="30" spans="1:26" x14ac:dyDescent="0.25">
      <c r="A30" s="2" t="s">
        <v>73</v>
      </c>
      <c r="B30" s="20">
        <f>K22</f>
        <v>0</v>
      </c>
      <c r="C30" s="6"/>
      <c r="D30" s="7"/>
      <c r="E30" s="6"/>
      <c r="F30" s="7"/>
      <c r="G30" s="6"/>
      <c r="H30" s="7"/>
      <c r="I30" s="6"/>
      <c r="J30" s="7"/>
      <c r="K30" s="6"/>
      <c r="L30" s="6"/>
      <c r="N30" s="6"/>
      <c r="P30" s="6"/>
      <c r="R30" s="6"/>
      <c r="T30" s="6"/>
      <c r="U30" s="6"/>
      <c r="V30" s="6"/>
      <c r="W30" s="6"/>
      <c r="X30" s="6"/>
      <c r="Y30" s="8"/>
    </row>
    <row r="31" spans="1:26" x14ac:dyDescent="0.25">
      <c r="A31" s="2" t="s">
        <v>1</v>
      </c>
      <c r="B31" s="20">
        <f>R22</f>
        <v>0</v>
      </c>
      <c r="C31" s="6"/>
      <c r="D31" s="7"/>
      <c r="E31" s="6"/>
      <c r="F31" s="7"/>
      <c r="G31" s="6"/>
      <c r="H31" s="7"/>
      <c r="I31" s="6"/>
      <c r="J31" s="7"/>
      <c r="K31" s="6"/>
      <c r="L31" s="6"/>
      <c r="N31" s="6"/>
      <c r="P31" s="6"/>
      <c r="R31" s="6"/>
      <c r="T31" s="6"/>
      <c r="U31" s="6"/>
      <c r="V31" s="6"/>
      <c r="W31" s="6"/>
      <c r="X31" s="6"/>
      <c r="Y31" s="8"/>
    </row>
    <row r="32" spans="1:26" x14ac:dyDescent="0.25">
      <c r="A32" s="2" t="s">
        <v>74</v>
      </c>
      <c r="B32" s="20">
        <f>V22</f>
        <v>0</v>
      </c>
      <c r="C32" s="6"/>
      <c r="E32" s="6"/>
      <c r="G32" s="6"/>
      <c r="I32" s="6"/>
      <c r="K32" s="6"/>
      <c r="L32" s="6"/>
      <c r="N32" s="6"/>
      <c r="P32" s="6"/>
      <c r="R32" s="6"/>
      <c r="T32" s="6"/>
      <c r="U32" s="6"/>
      <c r="V32" s="6"/>
      <c r="W32" s="6"/>
      <c r="X32" s="6"/>
      <c r="Y32" s="8"/>
    </row>
    <row r="33" spans="1:2" x14ac:dyDescent="0.25">
      <c r="A33"/>
      <c r="B33" s="21"/>
    </row>
    <row r="34" spans="1:2" x14ac:dyDescent="0.25">
      <c r="A34" t="s">
        <v>2</v>
      </c>
      <c r="B34" s="22"/>
    </row>
    <row r="35" spans="1:2" x14ac:dyDescent="0.25">
      <c r="A35" s="2" t="s">
        <v>3</v>
      </c>
      <c r="B35" s="20">
        <f>B27</f>
        <v>0</v>
      </c>
    </row>
    <row r="36" spans="1:2" x14ac:dyDescent="0.25">
      <c r="A36" s="2" t="s">
        <v>4</v>
      </c>
      <c r="B36" s="23">
        <f>-B28</f>
        <v>0</v>
      </c>
    </row>
    <row r="37" spans="1:2" x14ac:dyDescent="0.25">
      <c r="A37" s="3" t="s">
        <v>5</v>
      </c>
      <c r="B37" s="24">
        <f>B35+B36</f>
        <v>0</v>
      </c>
    </row>
    <row r="38" spans="1:2" x14ac:dyDescent="0.25">
      <c r="A38"/>
      <c r="B38" s="22"/>
    </row>
    <row r="39" spans="1:2" x14ac:dyDescent="0.25">
      <c r="A39" t="s">
        <v>6</v>
      </c>
      <c r="B39" s="22"/>
    </row>
    <row r="40" spans="1:2" x14ac:dyDescent="0.25">
      <c r="A40" s="2" t="s">
        <v>76</v>
      </c>
      <c r="B40" s="20"/>
    </row>
    <row r="41" spans="1:2" x14ac:dyDescent="0.25">
      <c r="A41" s="3" t="s">
        <v>7</v>
      </c>
      <c r="B41" s="24">
        <f>B27-SUM(B28:B32)</f>
        <v>0</v>
      </c>
    </row>
    <row r="42" spans="1:2" x14ac:dyDescent="0.25">
      <c r="A42"/>
      <c r="B42" s="22"/>
    </row>
    <row r="43" spans="1:2" x14ac:dyDescent="0.25">
      <c r="A43" t="s">
        <v>8</v>
      </c>
      <c r="B43" s="22"/>
    </row>
    <row r="44" spans="1:2" x14ac:dyDescent="0.25">
      <c r="A44" s="1" t="s">
        <v>9</v>
      </c>
      <c r="B44" s="22"/>
    </row>
    <row r="45" spans="1:2" x14ac:dyDescent="0.25">
      <c r="A45"/>
      <c r="B45" s="22"/>
    </row>
    <row r="46" spans="1:2" x14ac:dyDescent="0.25">
      <c r="A46" s="3" t="s">
        <v>10</v>
      </c>
      <c r="B46" s="25" t="e">
        <f>Y22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9E95-F6B3-4C9E-915C-9316BB6B3BB7}">
  <dimension ref="A1:Z49"/>
  <sheetViews>
    <sheetView showZeros="0" tabSelected="1" topLeftCell="A13" zoomScaleNormal="100" workbookViewId="0">
      <pane xSplit="2" topLeftCell="C1" activePane="topRight" state="frozen"/>
      <selection pane="topRight" activeCell="E32" sqref="E32"/>
    </sheetView>
  </sheetViews>
  <sheetFormatPr defaultColWidth="12.85546875" defaultRowHeight="15" x14ac:dyDescent="0.25"/>
  <cols>
    <col min="1" max="1" width="27.5703125" style="4" customWidth="1"/>
    <col min="2" max="2" width="13.85546875" style="4" customWidth="1"/>
    <col min="3" max="3" width="13.7109375" style="4" customWidth="1"/>
    <col min="4" max="4" width="30.85546875" style="4" customWidth="1"/>
    <col min="5" max="5" width="10.85546875" style="4" customWidth="1"/>
    <col min="6" max="6" width="30.85546875" style="4" customWidth="1"/>
    <col min="7" max="7" width="11.5703125" style="4" customWidth="1"/>
    <col min="8" max="8" width="30.85546875" style="4" customWidth="1"/>
    <col min="9" max="9" width="10.5703125" style="4" customWidth="1"/>
    <col min="10" max="10" width="30.85546875" style="4" customWidth="1"/>
    <col min="11" max="16" width="12.85546875" style="4"/>
    <col min="17" max="17" width="8.85546875" style="4" customWidth="1"/>
    <col min="18" max="18" width="9.85546875" style="4" customWidth="1"/>
    <col min="19" max="20" width="12.85546875" style="4"/>
    <col min="21" max="21" width="29" style="4" customWidth="1"/>
    <col min="22" max="26" width="12.85546875" style="4"/>
  </cols>
  <sheetData>
    <row r="1" spans="1:26" s="1" customFormat="1" x14ac:dyDescent="0.25">
      <c r="A1" s="14" t="s">
        <v>12</v>
      </c>
      <c r="B1" s="14" t="s">
        <v>25</v>
      </c>
      <c r="C1" s="14" t="s">
        <v>70</v>
      </c>
      <c r="D1" s="14" t="s">
        <v>30</v>
      </c>
      <c r="E1" s="14" t="s">
        <v>13</v>
      </c>
      <c r="F1" s="14" t="s">
        <v>31</v>
      </c>
      <c r="G1" s="14" t="s">
        <v>14</v>
      </c>
      <c r="H1" s="14" t="s">
        <v>32</v>
      </c>
      <c r="I1" s="14" t="s">
        <v>15</v>
      </c>
      <c r="J1" s="14" t="s">
        <v>16</v>
      </c>
      <c r="K1" s="14" t="s">
        <v>26</v>
      </c>
      <c r="L1" s="14" t="s">
        <v>33</v>
      </c>
      <c r="M1" s="14" t="s">
        <v>27</v>
      </c>
      <c r="N1" s="14" t="s">
        <v>17</v>
      </c>
      <c r="O1" s="14" t="s">
        <v>28</v>
      </c>
      <c r="P1" s="14" t="s">
        <v>18</v>
      </c>
      <c r="Q1" s="14" t="s">
        <v>24</v>
      </c>
      <c r="R1" s="14" t="s">
        <v>34</v>
      </c>
      <c r="S1" s="14" t="s">
        <v>19</v>
      </c>
      <c r="T1" s="14" t="s">
        <v>29</v>
      </c>
      <c r="U1" s="14" t="s">
        <v>35</v>
      </c>
      <c r="V1" s="14" t="s">
        <v>22</v>
      </c>
      <c r="W1" s="14" t="s">
        <v>20</v>
      </c>
      <c r="X1" s="14" t="s">
        <v>23</v>
      </c>
      <c r="Y1" s="14" t="s">
        <v>21</v>
      </c>
      <c r="Z1" s="5"/>
    </row>
    <row r="2" spans="1:26" x14ac:dyDescent="0.25">
      <c r="A2" s="15" t="s">
        <v>50</v>
      </c>
      <c r="B2" s="6">
        <v>2174.23</v>
      </c>
      <c r="C2" s="16">
        <v>44075</v>
      </c>
      <c r="D2" s="7" t="s">
        <v>48</v>
      </c>
      <c r="E2" s="6">
        <v>244.19</v>
      </c>
      <c r="F2" s="7" t="s">
        <v>36</v>
      </c>
      <c r="G2" s="6">
        <v>264</v>
      </c>
      <c r="H2" s="7" t="s">
        <v>37</v>
      </c>
      <c r="I2" s="6">
        <v>196.62</v>
      </c>
      <c r="J2" s="7"/>
      <c r="K2" s="6"/>
      <c r="L2" s="17">
        <f t="shared" ref="L2:L3" si="0">E2+G2+I2+K2</f>
        <v>704.81</v>
      </c>
      <c r="M2" s="4">
        <v>2.5</v>
      </c>
      <c r="N2" s="17">
        <f>M2*30</f>
        <v>75</v>
      </c>
      <c r="O2" s="4">
        <v>2</v>
      </c>
      <c r="P2" s="17">
        <f>O2*27.5</f>
        <v>55</v>
      </c>
      <c r="Q2" s="18">
        <f>M2+O2</f>
        <v>4.5</v>
      </c>
      <c r="R2" s="17">
        <f t="shared" ref="R2:R21" si="1">N2+P2</f>
        <v>130</v>
      </c>
      <c r="S2" s="4">
        <v>1</v>
      </c>
      <c r="T2" s="17">
        <f>B2*15%</f>
        <v>326.1345</v>
      </c>
      <c r="U2" s="6"/>
      <c r="V2" s="6">
        <v>0</v>
      </c>
      <c r="W2" s="17">
        <f t="shared" ref="W2:W21" si="2">L2+R2+T2+V2</f>
        <v>1160.9445000000001</v>
      </c>
      <c r="X2" s="17">
        <f t="shared" ref="X2:X21" si="3">B2-W2</f>
        <v>1013.2855</v>
      </c>
      <c r="Y2" s="19">
        <f t="shared" ref="Y2:Y10" si="4">IFERROR(X2/B2,"")</f>
        <v>0.46604338087506841</v>
      </c>
    </row>
    <row r="3" spans="1:26" x14ac:dyDescent="0.25">
      <c r="A3" s="15" t="s">
        <v>51</v>
      </c>
      <c r="B3" s="6">
        <v>1599</v>
      </c>
      <c r="C3" s="16">
        <v>44076</v>
      </c>
      <c r="D3" s="7" t="s">
        <v>43</v>
      </c>
      <c r="E3" s="6">
        <v>407.47</v>
      </c>
      <c r="F3" s="7"/>
      <c r="G3" s="6">
        <v>0</v>
      </c>
      <c r="H3" s="7"/>
      <c r="I3" s="6"/>
      <c r="J3" s="7"/>
      <c r="K3" s="6">
        <v>0</v>
      </c>
      <c r="L3" s="17">
        <f t="shared" si="0"/>
        <v>407.47</v>
      </c>
      <c r="M3" s="4">
        <v>6</v>
      </c>
      <c r="N3" s="17">
        <f>M3*30</f>
        <v>180</v>
      </c>
      <c r="O3" s="4">
        <v>0</v>
      </c>
      <c r="P3" s="17">
        <f t="shared" ref="P3:P21" si="5">O3*27.5</f>
        <v>0</v>
      </c>
      <c r="Q3" s="18">
        <f t="shared" ref="Q3:Q21" si="6">M3+O3</f>
        <v>6</v>
      </c>
      <c r="R3" s="17">
        <f t="shared" si="1"/>
        <v>180</v>
      </c>
      <c r="S3" s="4">
        <v>1</v>
      </c>
      <c r="T3" s="17">
        <f>B3*15%</f>
        <v>239.85</v>
      </c>
      <c r="U3" s="6"/>
      <c r="V3" s="6">
        <v>0</v>
      </c>
      <c r="W3" s="17">
        <f t="shared" si="2"/>
        <v>827.32</v>
      </c>
      <c r="X3" s="17">
        <f t="shared" si="3"/>
        <v>771.68</v>
      </c>
      <c r="Y3" s="19">
        <f t="shared" si="4"/>
        <v>0.48260162601626011</v>
      </c>
    </row>
    <row r="4" spans="1:26" x14ac:dyDescent="0.25">
      <c r="A4" s="15" t="s">
        <v>52</v>
      </c>
      <c r="B4" s="6">
        <v>3049</v>
      </c>
      <c r="C4" s="16">
        <v>44077</v>
      </c>
      <c r="D4" s="7" t="s">
        <v>44</v>
      </c>
      <c r="E4" s="6">
        <v>450</v>
      </c>
      <c r="F4" s="7" t="s">
        <v>49</v>
      </c>
      <c r="G4" s="6">
        <v>240</v>
      </c>
      <c r="H4" s="7"/>
      <c r="I4" s="6"/>
      <c r="J4" s="7"/>
      <c r="K4" s="6"/>
      <c r="L4" s="17">
        <f t="shared" ref="L4" si="7">E4+G4+I4+K4</f>
        <v>690</v>
      </c>
      <c r="M4" s="4">
        <v>6</v>
      </c>
      <c r="N4" s="17">
        <f t="shared" ref="N4:N5" si="8">M4*30</f>
        <v>180</v>
      </c>
      <c r="P4" s="17">
        <f t="shared" si="5"/>
        <v>0</v>
      </c>
      <c r="Q4" s="18">
        <f t="shared" si="6"/>
        <v>6</v>
      </c>
      <c r="R4" s="17">
        <f t="shared" si="1"/>
        <v>180</v>
      </c>
      <c r="S4" s="4">
        <v>2</v>
      </c>
      <c r="T4" s="17">
        <f t="shared" ref="T4" si="9">B4*15%</f>
        <v>457.34999999999997</v>
      </c>
      <c r="U4" s="6" t="s">
        <v>38</v>
      </c>
      <c r="V4" s="6">
        <v>180</v>
      </c>
      <c r="W4" s="17">
        <f t="shared" si="2"/>
        <v>1507.35</v>
      </c>
      <c r="X4" s="17">
        <f t="shared" si="3"/>
        <v>1541.65</v>
      </c>
      <c r="Y4" s="19">
        <f t="shared" si="4"/>
        <v>0.50562479501475899</v>
      </c>
    </row>
    <row r="5" spans="1:26" x14ac:dyDescent="0.25">
      <c r="A5" s="15" t="s">
        <v>53</v>
      </c>
      <c r="B5" s="6">
        <v>3399.3</v>
      </c>
      <c r="C5" s="16">
        <v>44078</v>
      </c>
      <c r="D5" s="7" t="s">
        <v>45</v>
      </c>
      <c r="E5" s="6">
        <v>243.87</v>
      </c>
      <c r="F5" s="7" t="s">
        <v>49</v>
      </c>
      <c r="G5" s="6">
        <v>240</v>
      </c>
      <c r="H5" s="7" t="s">
        <v>36</v>
      </c>
      <c r="I5" s="6">
        <v>264</v>
      </c>
      <c r="J5" s="7" t="s">
        <v>40</v>
      </c>
      <c r="K5" s="6">
        <v>132</v>
      </c>
      <c r="L5" s="17">
        <f t="shared" ref="L5" si="10">E5+G5+I5+K5</f>
        <v>879.87</v>
      </c>
      <c r="M5" s="4">
        <v>6</v>
      </c>
      <c r="N5" s="17">
        <f t="shared" si="8"/>
        <v>180</v>
      </c>
      <c r="O5" s="4">
        <v>4</v>
      </c>
      <c r="P5" s="17">
        <f t="shared" si="5"/>
        <v>110</v>
      </c>
      <c r="Q5" s="18">
        <f t="shared" si="6"/>
        <v>10</v>
      </c>
      <c r="R5" s="17">
        <f t="shared" si="1"/>
        <v>290</v>
      </c>
      <c r="S5" s="4">
        <v>1</v>
      </c>
      <c r="T5" s="17">
        <f t="shared" ref="T5" si="11">B5*15%</f>
        <v>509.89499999999998</v>
      </c>
      <c r="U5" s="6"/>
      <c r="V5" s="6">
        <v>0</v>
      </c>
      <c r="W5" s="17">
        <f t="shared" si="2"/>
        <v>1679.7649999999999</v>
      </c>
      <c r="X5" s="17">
        <f t="shared" si="3"/>
        <v>1719.5350000000003</v>
      </c>
      <c r="Y5" s="19">
        <f t="shared" si="4"/>
        <v>0.50584973376871711</v>
      </c>
    </row>
    <row r="6" spans="1:26" x14ac:dyDescent="0.25">
      <c r="A6" s="15" t="s">
        <v>54</v>
      </c>
      <c r="B6" s="6">
        <v>2950</v>
      </c>
      <c r="C6" s="16">
        <v>44079</v>
      </c>
      <c r="D6" s="7" t="s">
        <v>46</v>
      </c>
      <c r="E6" s="6">
        <v>450</v>
      </c>
      <c r="F6" s="7">
        <v>401</v>
      </c>
      <c r="G6" s="6">
        <v>380</v>
      </c>
      <c r="H6" s="7"/>
      <c r="I6" s="6"/>
      <c r="J6" s="7" t="s">
        <v>41</v>
      </c>
      <c r="K6" s="6">
        <v>50</v>
      </c>
      <c r="L6" s="17">
        <f t="shared" ref="L6:L21" si="12">E6+G6+I6+K6</f>
        <v>880</v>
      </c>
      <c r="M6" s="4">
        <v>6</v>
      </c>
      <c r="N6" s="17">
        <f t="shared" ref="N6:N21" si="13">M6*30</f>
        <v>180</v>
      </c>
      <c r="O6" s="4">
        <v>6</v>
      </c>
      <c r="P6" s="17">
        <f t="shared" si="5"/>
        <v>165</v>
      </c>
      <c r="Q6" s="18">
        <f t="shared" si="6"/>
        <v>12</v>
      </c>
      <c r="R6" s="17">
        <f t="shared" si="1"/>
        <v>345</v>
      </c>
      <c r="S6" s="4">
        <v>1</v>
      </c>
      <c r="T6" s="17">
        <f t="shared" ref="T6:T21" si="14">B6*15%</f>
        <v>442.5</v>
      </c>
      <c r="U6" s="6"/>
      <c r="V6" s="6">
        <v>0</v>
      </c>
      <c r="W6" s="17">
        <f t="shared" si="2"/>
        <v>1667.5</v>
      </c>
      <c r="X6" s="17">
        <f t="shared" si="3"/>
        <v>1282.5</v>
      </c>
      <c r="Y6" s="19">
        <f t="shared" si="4"/>
        <v>0.43474576271186438</v>
      </c>
    </row>
    <row r="7" spans="1:26" x14ac:dyDescent="0.25">
      <c r="A7" s="15" t="s">
        <v>55</v>
      </c>
      <c r="B7" s="6">
        <v>2388.39</v>
      </c>
      <c r="C7" s="16">
        <v>44080</v>
      </c>
      <c r="D7" s="7" t="s">
        <v>47</v>
      </c>
      <c r="E7" s="6">
        <v>240</v>
      </c>
      <c r="F7" s="7" t="s">
        <v>37</v>
      </c>
      <c r="G7" s="6">
        <v>196.62</v>
      </c>
      <c r="H7" s="7" t="s">
        <v>40</v>
      </c>
      <c r="I7" s="6">
        <v>182.33</v>
      </c>
      <c r="J7" s="7"/>
      <c r="K7" s="6"/>
      <c r="L7" s="17">
        <f t="shared" si="12"/>
        <v>618.95000000000005</v>
      </c>
      <c r="M7" s="4">
        <v>3</v>
      </c>
      <c r="N7" s="17">
        <f t="shared" si="13"/>
        <v>90</v>
      </c>
      <c r="O7" s="4">
        <v>0</v>
      </c>
      <c r="P7" s="17">
        <f t="shared" si="5"/>
        <v>0</v>
      </c>
      <c r="Q7" s="18">
        <f t="shared" si="6"/>
        <v>3</v>
      </c>
      <c r="R7" s="17">
        <f t="shared" si="1"/>
        <v>90</v>
      </c>
      <c r="S7" s="4">
        <v>1</v>
      </c>
      <c r="T7" s="17">
        <f t="shared" si="14"/>
        <v>358.25849999999997</v>
      </c>
      <c r="U7" s="6"/>
      <c r="V7" s="6">
        <v>0</v>
      </c>
      <c r="W7" s="17">
        <f t="shared" si="2"/>
        <v>1067.2085</v>
      </c>
      <c r="X7" s="17">
        <f t="shared" si="3"/>
        <v>1321.1814999999999</v>
      </c>
      <c r="Y7" s="19">
        <f t="shared" si="4"/>
        <v>0.55316824304238421</v>
      </c>
    </row>
    <row r="8" spans="1:26" x14ac:dyDescent="0.25">
      <c r="A8" s="15" t="s">
        <v>56</v>
      </c>
      <c r="B8" s="6">
        <v>2369.3000000000002</v>
      </c>
      <c r="C8" s="16">
        <v>44081</v>
      </c>
      <c r="D8" s="7" t="s">
        <v>42</v>
      </c>
      <c r="E8" s="6">
        <v>181.76</v>
      </c>
      <c r="F8" s="7">
        <v>401</v>
      </c>
      <c r="G8" s="6">
        <v>380</v>
      </c>
      <c r="H8" s="7"/>
      <c r="I8" s="6"/>
      <c r="J8" s="7"/>
      <c r="K8" s="6"/>
      <c r="L8" s="17">
        <f t="shared" si="12"/>
        <v>561.76</v>
      </c>
      <c r="M8" s="4">
        <v>5</v>
      </c>
      <c r="N8" s="17">
        <f t="shared" si="13"/>
        <v>150</v>
      </c>
      <c r="O8" s="4">
        <v>5</v>
      </c>
      <c r="P8" s="17">
        <f t="shared" si="5"/>
        <v>137.5</v>
      </c>
      <c r="Q8" s="18">
        <f t="shared" si="6"/>
        <v>10</v>
      </c>
      <c r="R8" s="17">
        <f t="shared" si="1"/>
        <v>287.5</v>
      </c>
      <c r="S8" s="4">
        <v>1</v>
      </c>
      <c r="T8" s="17">
        <f t="shared" si="14"/>
        <v>355.39500000000004</v>
      </c>
      <c r="U8" s="6"/>
      <c r="V8" s="6">
        <v>0</v>
      </c>
      <c r="W8" s="17">
        <f t="shared" si="2"/>
        <v>1204.655</v>
      </c>
      <c r="X8" s="17">
        <f t="shared" si="3"/>
        <v>1164.6450000000002</v>
      </c>
      <c r="Y8" s="19">
        <f t="shared" si="4"/>
        <v>0.49155657789220447</v>
      </c>
    </row>
    <row r="9" spans="1:26" x14ac:dyDescent="0.25">
      <c r="A9" s="15" t="s">
        <v>57</v>
      </c>
      <c r="B9" s="6">
        <v>1600</v>
      </c>
      <c r="C9" s="16">
        <v>44082</v>
      </c>
      <c r="D9" s="7" t="s">
        <v>46</v>
      </c>
      <c r="E9" s="6">
        <v>370.36</v>
      </c>
      <c r="F9" s="7"/>
      <c r="G9" s="6"/>
      <c r="H9" s="7"/>
      <c r="I9" s="6"/>
      <c r="J9" s="7"/>
      <c r="K9" s="6"/>
      <c r="L9" s="17">
        <f t="shared" si="12"/>
        <v>370.36</v>
      </c>
      <c r="M9" s="4">
        <v>4.5</v>
      </c>
      <c r="N9" s="17">
        <f t="shared" si="13"/>
        <v>135</v>
      </c>
      <c r="O9" s="4">
        <v>3</v>
      </c>
      <c r="P9" s="17">
        <f t="shared" si="5"/>
        <v>82.5</v>
      </c>
      <c r="Q9" s="18">
        <f t="shared" si="6"/>
        <v>7.5</v>
      </c>
      <c r="R9" s="17">
        <f t="shared" si="1"/>
        <v>217.5</v>
      </c>
      <c r="S9" s="4">
        <v>1</v>
      </c>
      <c r="T9" s="17">
        <f t="shared" si="14"/>
        <v>240</v>
      </c>
      <c r="U9" s="6"/>
      <c r="V9" s="6">
        <v>0</v>
      </c>
      <c r="W9" s="17">
        <f t="shared" si="2"/>
        <v>827.86</v>
      </c>
      <c r="X9" s="17">
        <f t="shared" si="3"/>
        <v>772.14</v>
      </c>
      <c r="Y9" s="19">
        <f t="shared" si="4"/>
        <v>0.4825875</v>
      </c>
    </row>
    <row r="10" spans="1:26" x14ac:dyDescent="0.25">
      <c r="A10" s="15" t="s">
        <v>58</v>
      </c>
      <c r="B10" s="6">
        <v>1195.8800000000001</v>
      </c>
      <c r="C10" s="16">
        <v>44083</v>
      </c>
      <c r="D10" s="7" t="s">
        <v>47</v>
      </c>
      <c r="E10" s="6">
        <v>240</v>
      </c>
      <c r="F10" s="7"/>
      <c r="G10" s="6"/>
      <c r="H10" s="7"/>
      <c r="I10" s="6"/>
      <c r="J10" s="7"/>
      <c r="K10" s="6"/>
      <c r="L10" s="17">
        <f t="shared" si="12"/>
        <v>240</v>
      </c>
      <c r="M10" s="4">
        <v>2</v>
      </c>
      <c r="N10" s="17">
        <f t="shared" si="13"/>
        <v>60</v>
      </c>
      <c r="O10" s="4">
        <v>0</v>
      </c>
      <c r="P10" s="17">
        <f t="shared" si="5"/>
        <v>0</v>
      </c>
      <c r="Q10" s="18">
        <f t="shared" si="6"/>
        <v>2</v>
      </c>
      <c r="R10" s="17">
        <f t="shared" si="1"/>
        <v>60</v>
      </c>
      <c r="S10" s="4">
        <v>1</v>
      </c>
      <c r="T10" s="17">
        <f t="shared" si="14"/>
        <v>179.38200000000001</v>
      </c>
      <c r="U10" s="6"/>
      <c r="V10" s="6">
        <v>0</v>
      </c>
      <c r="W10" s="17">
        <f t="shared" si="2"/>
        <v>479.38200000000001</v>
      </c>
      <c r="X10" s="17">
        <f t="shared" si="3"/>
        <v>716.49800000000005</v>
      </c>
      <c r="Y10" s="19">
        <f t="shared" si="4"/>
        <v>0.59913870956952198</v>
      </c>
    </row>
    <row r="11" spans="1:26" x14ac:dyDescent="0.25">
      <c r="A11" s="15" t="s">
        <v>59</v>
      </c>
      <c r="B11" s="6">
        <v>750</v>
      </c>
      <c r="C11" s="16">
        <v>44084</v>
      </c>
      <c r="D11" s="7" t="s">
        <v>46</v>
      </c>
      <c r="E11" s="6">
        <v>450</v>
      </c>
      <c r="F11" s="7"/>
      <c r="G11" s="6"/>
      <c r="H11" s="7"/>
      <c r="I11" s="6"/>
      <c r="J11" s="7"/>
      <c r="K11" s="6"/>
      <c r="L11" s="17">
        <f t="shared" si="12"/>
        <v>450</v>
      </c>
      <c r="M11" s="4">
        <v>4</v>
      </c>
      <c r="N11" s="17">
        <f t="shared" si="13"/>
        <v>120</v>
      </c>
      <c r="P11" s="17">
        <f t="shared" si="5"/>
        <v>0</v>
      </c>
      <c r="Q11" s="18">
        <f t="shared" si="6"/>
        <v>4</v>
      </c>
      <c r="R11" s="17">
        <f t="shared" si="1"/>
        <v>120</v>
      </c>
      <c r="S11" s="4">
        <v>1</v>
      </c>
      <c r="T11" s="17">
        <f t="shared" si="14"/>
        <v>112.5</v>
      </c>
      <c r="U11" s="6"/>
      <c r="V11" s="6">
        <v>0</v>
      </c>
      <c r="W11" s="17">
        <f t="shared" si="2"/>
        <v>682.5</v>
      </c>
      <c r="X11" s="17">
        <f t="shared" si="3"/>
        <v>67.5</v>
      </c>
      <c r="Y11" s="19">
        <f>IFERROR(X11/B11,"")</f>
        <v>0.09</v>
      </c>
    </row>
    <row r="12" spans="1:26" x14ac:dyDescent="0.25">
      <c r="A12" s="15" t="s">
        <v>60</v>
      </c>
      <c r="B12" s="6"/>
      <c r="C12" s="16"/>
      <c r="D12" s="7"/>
      <c r="E12" s="6"/>
      <c r="F12" s="7"/>
      <c r="G12" s="6"/>
      <c r="H12" s="7"/>
      <c r="I12" s="6"/>
      <c r="J12" s="7"/>
      <c r="K12" s="6"/>
      <c r="L12" s="17">
        <f>E12+G12+I12+K12</f>
        <v>0</v>
      </c>
      <c r="N12" s="17">
        <f t="shared" si="13"/>
        <v>0</v>
      </c>
      <c r="P12" s="17">
        <f>O12*27.5</f>
        <v>0</v>
      </c>
      <c r="Q12" s="18">
        <f t="shared" si="6"/>
        <v>0</v>
      </c>
      <c r="R12" s="17">
        <f t="shared" si="1"/>
        <v>0</v>
      </c>
      <c r="T12" s="17">
        <f t="shared" si="14"/>
        <v>0</v>
      </c>
      <c r="U12" s="6"/>
      <c r="V12" s="6">
        <v>0</v>
      </c>
      <c r="W12" s="17">
        <f t="shared" si="2"/>
        <v>0</v>
      </c>
      <c r="X12" s="17">
        <f t="shared" si="3"/>
        <v>0</v>
      </c>
      <c r="Y12" s="19" t="str">
        <f t="shared" ref="Y12:Y21" si="15">IFERROR(X12/B12,"")</f>
        <v/>
      </c>
    </row>
    <row r="13" spans="1:26" x14ac:dyDescent="0.25">
      <c r="A13" s="15" t="s">
        <v>61</v>
      </c>
      <c r="B13" s="6"/>
      <c r="C13" s="16"/>
      <c r="D13" s="7"/>
      <c r="E13" s="6"/>
      <c r="F13" s="7"/>
      <c r="G13" s="6"/>
      <c r="H13" s="7"/>
      <c r="I13" s="6"/>
      <c r="J13" s="7"/>
      <c r="K13" s="6"/>
      <c r="L13" s="17">
        <f t="shared" si="12"/>
        <v>0</v>
      </c>
      <c r="N13" s="17">
        <f t="shared" si="13"/>
        <v>0</v>
      </c>
      <c r="P13" s="17">
        <f t="shared" si="5"/>
        <v>0</v>
      </c>
      <c r="Q13" s="18">
        <f t="shared" si="6"/>
        <v>0</v>
      </c>
      <c r="R13" s="17">
        <f t="shared" si="1"/>
        <v>0</v>
      </c>
      <c r="T13" s="17">
        <f t="shared" si="14"/>
        <v>0</v>
      </c>
      <c r="U13" s="6"/>
      <c r="V13" s="6">
        <v>0</v>
      </c>
      <c r="W13" s="17">
        <f t="shared" si="2"/>
        <v>0</v>
      </c>
      <c r="X13" s="17">
        <f t="shared" si="3"/>
        <v>0</v>
      </c>
      <c r="Y13" s="19" t="str">
        <f t="shared" si="15"/>
        <v/>
      </c>
    </row>
    <row r="14" spans="1:26" x14ac:dyDescent="0.25">
      <c r="A14" s="15" t="s">
        <v>62</v>
      </c>
      <c r="B14" s="6"/>
      <c r="C14" s="16"/>
      <c r="D14" s="7"/>
      <c r="E14" s="6"/>
      <c r="F14" s="7"/>
      <c r="G14" s="6"/>
      <c r="H14" s="7"/>
      <c r="I14" s="6"/>
      <c r="J14" s="7"/>
      <c r="K14" s="6"/>
      <c r="L14" s="17">
        <f t="shared" si="12"/>
        <v>0</v>
      </c>
      <c r="N14" s="17">
        <f t="shared" si="13"/>
        <v>0</v>
      </c>
      <c r="P14" s="17">
        <f t="shared" si="5"/>
        <v>0</v>
      </c>
      <c r="Q14" s="18">
        <f t="shared" si="6"/>
        <v>0</v>
      </c>
      <c r="R14" s="17">
        <f t="shared" si="1"/>
        <v>0</v>
      </c>
      <c r="T14" s="17">
        <f t="shared" si="14"/>
        <v>0</v>
      </c>
      <c r="U14" s="6"/>
      <c r="V14" s="6">
        <v>0</v>
      </c>
      <c r="W14" s="17">
        <f t="shared" si="2"/>
        <v>0</v>
      </c>
      <c r="X14" s="17">
        <f t="shared" si="3"/>
        <v>0</v>
      </c>
      <c r="Y14" s="19" t="str">
        <f t="shared" si="15"/>
        <v/>
      </c>
    </row>
    <row r="15" spans="1:26" x14ac:dyDescent="0.25">
      <c r="A15" s="15" t="s">
        <v>63</v>
      </c>
      <c r="B15" s="6"/>
      <c r="C15" s="16"/>
      <c r="D15" s="7"/>
      <c r="E15" s="6"/>
      <c r="F15" s="7"/>
      <c r="G15" s="6"/>
      <c r="H15" s="7"/>
      <c r="I15" s="6"/>
      <c r="J15" s="7"/>
      <c r="K15" s="6"/>
      <c r="L15" s="17">
        <f t="shared" si="12"/>
        <v>0</v>
      </c>
      <c r="N15" s="17">
        <f t="shared" si="13"/>
        <v>0</v>
      </c>
      <c r="P15" s="17">
        <f t="shared" si="5"/>
        <v>0</v>
      </c>
      <c r="Q15" s="18">
        <f t="shared" si="6"/>
        <v>0</v>
      </c>
      <c r="R15" s="17">
        <f t="shared" si="1"/>
        <v>0</v>
      </c>
      <c r="T15" s="17">
        <f t="shared" si="14"/>
        <v>0</v>
      </c>
      <c r="U15" s="6"/>
      <c r="V15" s="6">
        <v>0</v>
      </c>
      <c r="W15" s="17">
        <f t="shared" si="2"/>
        <v>0</v>
      </c>
      <c r="X15" s="17">
        <f t="shared" si="3"/>
        <v>0</v>
      </c>
      <c r="Y15" s="19" t="str">
        <f t="shared" si="15"/>
        <v/>
      </c>
    </row>
    <row r="16" spans="1:26" x14ac:dyDescent="0.25">
      <c r="A16" s="15" t="s">
        <v>64</v>
      </c>
      <c r="B16" s="6"/>
      <c r="C16" s="16"/>
      <c r="D16" s="7"/>
      <c r="E16" s="6"/>
      <c r="F16" s="7"/>
      <c r="G16" s="6"/>
      <c r="H16" s="7"/>
      <c r="I16" s="6"/>
      <c r="J16" s="7"/>
      <c r="K16" s="6"/>
      <c r="L16" s="17">
        <f t="shared" si="12"/>
        <v>0</v>
      </c>
      <c r="N16" s="17">
        <f t="shared" si="13"/>
        <v>0</v>
      </c>
      <c r="P16" s="17">
        <f t="shared" si="5"/>
        <v>0</v>
      </c>
      <c r="Q16" s="18">
        <f t="shared" si="6"/>
        <v>0</v>
      </c>
      <c r="R16" s="17">
        <f t="shared" si="1"/>
        <v>0</v>
      </c>
      <c r="T16" s="17">
        <f t="shared" si="14"/>
        <v>0</v>
      </c>
      <c r="U16" s="6"/>
      <c r="V16" s="6">
        <v>0</v>
      </c>
      <c r="W16" s="17">
        <f t="shared" si="2"/>
        <v>0</v>
      </c>
      <c r="X16" s="17">
        <f t="shared" si="3"/>
        <v>0</v>
      </c>
      <c r="Y16" s="19" t="str">
        <f t="shared" si="15"/>
        <v/>
      </c>
    </row>
    <row r="17" spans="1:26" x14ac:dyDescent="0.25">
      <c r="A17" s="15" t="s">
        <v>65</v>
      </c>
      <c r="B17" s="6"/>
      <c r="C17" s="16"/>
      <c r="D17" s="7"/>
      <c r="E17" s="6"/>
      <c r="F17" s="7"/>
      <c r="G17" s="6"/>
      <c r="H17" s="7"/>
      <c r="I17" s="6"/>
      <c r="J17" s="7"/>
      <c r="K17" s="6"/>
      <c r="L17" s="17">
        <f t="shared" si="12"/>
        <v>0</v>
      </c>
      <c r="N17" s="17">
        <f t="shared" si="13"/>
        <v>0</v>
      </c>
      <c r="P17" s="17">
        <f t="shared" si="5"/>
        <v>0</v>
      </c>
      <c r="Q17" s="18">
        <f t="shared" si="6"/>
        <v>0</v>
      </c>
      <c r="R17" s="17">
        <f t="shared" si="1"/>
        <v>0</v>
      </c>
      <c r="T17" s="17">
        <f t="shared" si="14"/>
        <v>0</v>
      </c>
      <c r="U17" s="6"/>
      <c r="V17" s="6">
        <v>0</v>
      </c>
      <c r="W17" s="17">
        <f t="shared" si="2"/>
        <v>0</v>
      </c>
      <c r="X17" s="17">
        <f t="shared" si="3"/>
        <v>0</v>
      </c>
      <c r="Y17" s="19" t="str">
        <f t="shared" si="15"/>
        <v/>
      </c>
    </row>
    <row r="18" spans="1:26" x14ac:dyDescent="0.25">
      <c r="A18" s="15" t="s">
        <v>66</v>
      </c>
      <c r="B18" s="6"/>
      <c r="C18" s="16"/>
      <c r="D18" s="7"/>
      <c r="E18" s="6"/>
      <c r="F18" s="7"/>
      <c r="G18" s="6"/>
      <c r="H18" s="7"/>
      <c r="I18" s="6"/>
      <c r="J18" s="7"/>
      <c r="K18" s="6"/>
      <c r="L18" s="17">
        <f t="shared" si="12"/>
        <v>0</v>
      </c>
      <c r="N18" s="17">
        <f t="shared" si="13"/>
        <v>0</v>
      </c>
      <c r="P18" s="17">
        <f t="shared" si="5"/>
        <v>0</v>
      </c>
      <c r="Q18" s="18">
        <f t="shared" si="6"/>
        <v>0</v>
      </c>
      <c r="R18" s="17">
        <f t="shared" si="1"/>
        <v>0</v>
      </c>
      <c r="T18" s="17">
        <f t="shared" si="14"/>
        <v>0</v>
      </c>
      <c r="U18" s="6"/>
      <c r="V18" s="6">
        <v>0</v>
      </c>
      <c r="W18" s="17">
        <f t="shared" si="2"/>
        <v>0</v>
      </c>
      <c r="X18" s="17">
        <f t="shared" si="3"/>
        <v>0</v>
      </c>
      <c r="Y18" s="19" t="str">
        <f t="shared" si="15"/>
        <v/>
      </c>
    </row>
    <row r="19" spans="1:26" x14ac:dyDescent="0.25">
      <c r="A19" s="15" t="s">
        <v>67</v>
      </c>
      <c r="B19" s="6"/>
      <c r="C19" s="16"/>
      <c r="D19" s="7"/>
      <c r="E19" s="6"/>
      <c r="F19" s="7"/>
      <c r="G19" s="6"/>
      <c r="H19" s="7"/>
      <c r="I19" s="6"/>
      <c r="J19" s="7"/>
      <c r="K19" s="6"/>
      <c r="L19" s="17">
        <f t="shared" si="12"/>
        <v>0</v>
      </c>
      <c r="N19" s="17">
        <f t="shared" si="13"/>
        <v>0</v>
      </c>
      <c r="P19" s="17">
        <f t="shared" si="5"/>
        <v>0</v>
      </c>
      <c r="Q19" s="18">
        <f t="shared" si="6"/>
        <v>0</v>
      </c>
      <c r="R19" s="17">
        <f t="shared" si="1"/>
        <v>0</v>
      </c>
      <c r="T19" s="17">
        <f t="shared" si="14"/>
        <v>0</v>
      </c>
      <c r="U19" s="6"/>
      <c r="V19" s="6">
        <v>0</v>
      </c>
      <c r="W19" s="17">
        <f t="shared" si="2"/>
        <v>0</v>
      </c>
      <c r="X19" s="17">
        <f t="shared" si="3"/>
        <v>0</v>
      </c>
      <c r="Y19" s="19" t="str">
        <f t="shared" si="15"/>
        <v/>
      </c>
    </row>
    <row r="20" spans="1:26" x14ac:dyDescent="0.25">
      <c r="A20" s="15" t="s">
        <v>68</v>
      </c>
      <c r="B20" s="6"/>
      <c r="C20" s="16"/>
      <c r="D20" s="7"/>
      <c r="E20" s="6"/>
      <c r="F20" s="7"/>
      <c r="G20" s="6"/>
      <c r="H20" s="7"/>
      <c r="I20" s="6"/>
      <c r="J20" s="7"/>
      <c r="K20" s="6"/>
      <c r="L20" s="17">
        <f t="shared" si="12"/>
        <v>0</v>
      </c>
      <c r="N20" s="17">
        <f t="shared" si="13"/>
        <v>0</v>
      </c>
      <c r="P20" s="17">
        <f t="shared" si="5"/>
        <v>0</v>
      </c>
      <c r="Q20" s="18">
        <f t="shared" si="6"/>
        <v>0</v>
      </c>
      <c r="R20" s="17">
        <f t="shared" si="1"/>
        <v>0</v>
      </c>
      <c r="T20" s="17">
        <f t="shared" si="14"/>
        <v>0</v>
      </c>
      <c r="U20" s="6"/>
      <c r="V20" s="6">
        <v>0</v>
      </c>
      <c r="W20" s="17">
        <f t="shared" si="2"/>
        <v>0</v>
      </c>
      <c r="X20" s="17">
        <f t="shared" si="3"/>
        <v>0</v>
      </c>
      <c r="Y20" s="19" t="str">
        <f t="shared" si="15"/>
        <v/>
      </c>
    </row>
    <row r="21" spans="1:26" x14ac:dyDescent="0.25">
      <c r="A21" s="15" t="s">
        <v>69</v>
      </c>
      <c r="B21" s="6"/>
      <c r="C21" s="16"/>
      <c r="D21" s="7"/>
      <c r="E21" s="6"/>
      <c r="F21" s="7"/>
      <c r="G21" s="6"/>
      <c r="H21" s="7"/>
      <c r="I21" s="6"/>
      <c r="J21" s="7"/>
      <c r="K21" s="6"/>
      <c r="L21" s="17">
        <f t="shared" si="12"/>
        <v>0</v>
      </c>
      <c r="N21" s="17">
        <f t="shared" si="13"/>
        <v>0</v>
      </c>
      <c r="P21" s="17">
        <f t="shared" si="5"/>
        <v>0</v>
      </c>
      <c r="Q21" s="18">
        <f t="shared" si="6"/>
        <v>0</v>
      </c>
      <c r="R21" s="17">
        <f t="shared" si="1"/>
        <v>0</v>
      </c>
      <c r="T21" s="17">
        <f t="shared" si="14"/>
        <v>0</v>
      </c>
      <c r="U21" s="6"/>
      <c r="V21" s="6">
        <v>0</v>
      </c>
      <c r="W21" s="17">
        <f t="shared" si="2"/>
        <v>0</v>
      </c>
      <c r="X21" s="17">
        <f t="shared" si="3"/>
        <v>0</v>
      </c>
      <c r="Y21" s="19" t="str">
        <f t="shared" si="15"/>
        <v/>
      </c>
    </row>
    <row r="22" spans="1:26" s="13" customFormat="1" x14ac:dyDescent="0.25">
      <c r="A22" s="9" t="s">
        <v>39</v>
      </c>
      <c r="B22" s="10">
        <f>SUM(B2:B21)</f>
        <v>21475.1</v>
      </c>
      <c r="C22" s="10"/>
      <c r="D22" s="11"/>
      <c r="E22" s="10">
        <f>SUM(E2:E21)</f>
        <v>3277.65</v>
      </c>
      <c r="F22" s="11"/>
      <c r="G22" s="10">
        <f>SUM(G2:G21)</f>
        <v>1700.62</v>
      </c>
      <c r="H22" s="11"/>
      <c r="I22" s="10">
        <f>SUM(I2:I21)</f>
        <v>642.95000000000005</v>
      </c>
      <c r="J22" s="11"/>
      <c r="K22" s="10">
        <f>SUM(K2:K21)</f>
        <v>182</v>
      </c>
      <c r="L22" s="10">
        <f t="shared" ref="L22:T22" si="16">SUM(L2:L21)</f>
        <v>5803.22</v>
      </c>
      <c r="M22" s="9">
        <f t="shared" si="16"/>
        <v>45</v>
      </c>
      <c r="N22" s="10">
        <f t="shared" si="16"/>
        <v>1350</v>
      </c>
      <c r="O22" s="9">
        <f t="shared" si="16"/>
        <v>20</v>
      </c>
      <c r="P22" s="10">
        <f t="shared" si="16"/>
        <v>550</v>
      </c>
      <c r="Q22" s="9">
        <f t="shared" si="16"/>
        <v>65</v>
      </c>
      <c r="R22" s="10">
        <f t="shared" si="16"/>
        <v>1900</v>
      </c>
      <c r="S22" s="9">
        <f t="shared" si="16"/>
        <v>11</v>
      </c>
      <c r="T22" s="10">
        <f t="shared" si="16"/>
        <v>3221.2649999999999</v>
      </c>
      <c r="U22" s="10"/>
      <c r="V22" s="10">
        <f>SUM(V2:V21)</f>
        <v>180</v>
      </c>
      <c r="W22" s="10">
        <f>SUM(W2:W21)</f>
        <v>11104.485000000001</v>
      </c>
      <c r="X22" s="10">
        <f>SUM(X2:X21)</f>
        <v>10370.614999999998</v>
      </c>
      <c r="Y22" s="12">
        <f>AVERAGE(Y2:Y21)</f>
        <v>0.46113163288907799</v>
      </c>
      <c r="Z22" s="9"/>
    </row>
    <row r="23" spans="1:26" x14ac:dyDescent="0.25">
      <c r="B23" s="6"/>
      <c r="C23" s="6"/>
      <c r="D23" s="7"/>
      <c r="E23" s="6"/>
      <c r="F23" s="7"/>
      <c r="G23" s="6"/>
      <c r="H23" s="7"/>
      <c r="I23" s="6"/>
      <c r="J23" s="7"/>
      <c r="K23" s="6"/>
      <c r="L23" s="6"/>
      <c r="N23" s="6"/>
      <c r="P23" s="6"/>
      <c r="R23" s="6"/>
      <c r="T23" s="6"/>
      <c r="U23" s="6"/>
      <c r="V23" s="6"/>
      <c r="W23" s="6"/>
      <c r="X23" s="6"/>
      <c r="Y23" s="8"/>
    </row>
    <row r="24" spans="1:26" x14ac:dyDescent="0.25">
      <c r="B24" s="6"/>
      <c r="C24" s="6"/>
      <c r="D24" s="7"/>
      <c r="E24" s="6"/>
      <c r="F24" s="7"/>
      <c r="G24" s="6"/>
      <c r="H24" s="7"/>
      <c r="I24" s="6"/>
      <c r="J24" s="7"/>
      <c r="K24" s="6"/>
      <c r="L24" s="6"/>
      <c r="N24" s="6"/>
      <c r="P24" s="6"/>
      <c r="R24" s="6"/>
      <c r="T24" s="6"/>
      <c r="U24" s="6"/>
      <c r="V24" s="6"/>
      <c r="W24" s="6"/>
      <c r="X24" s="6"/>
      <c r="Y24" s="8"/>
    </row>
    <row r="25" spans="1:26" x14ac:dyDescent="0.25">
      <c r="A25" s="1" t="s">
        <v>71</v>
      </c>
      <c r="B25"/>
      <c r="C25" s="6"/>
      <c r="D25" s="6"/>
      <c r="E25" s="7"/>
      <c r="F25" s="6"/>
      <c r="G25" s="7"/>
      <c r="H25" s="6"/>
      <c r="I25" s="6"/>
      <c r="K25" s="6"/>
      <c r="M25" s="6"/>
      <c r="O25" s="6"/>
      <c r="Q25" s="6"/>
      <c r="R25" s="6"/>
      <c r="S25" s="6"/>
      <c r="T25" s="6"/>
      <c r="U25" s="6"/>
      <c r="V25" s="8"/>
      <c r="X25"/>
      <c r="Y25"/>
      <c r="Z25"/>
    </row>
    <row r="26" spans="1:26" x14ac:dyDescent="0.25">
      <c r="A26"/>
      <c r="B26"/>
      <c r="C26" s="6"/>
      <c r="D26" s="6"/>
      <c r="E26" s="7"/>
      <c r="F26" s="6"/>
      <c r="G26" s="7"/>
      <c r="H26" s="6"/>
      <c r="I26" s="6"/>
      <c r="K26" s="6"/>
      <c r="M26" s="6"/>
      <c r="O26" s="6"/>
      <c r="Q26" s="6"/>
      <c r="R26" s="6"/>
      <c r="S26" s="6"/>
      <c r="T26" s="6"/>
      <c r="U26" s="6"/>
      <c r="V26" s="8"/>
      <c r="X26"/>
      <c r="Y26"/>
      <c r="Z26"/>
    </row>
    <row r="27" spans="1:26" x14ac:dyDescent="0.25">
      <c r="A27" s="2" t="s">
        <v>0</v>
      </c>
      <c r="B27" s="20">
        <f>B22</f>
        <v>21475.1</v>
      </c>
      <c r="C27" s="6"/>
      <c r="D27" s="6"/>
      <c r="E27" s="7"/>
      <c r="F27" s="6"/>
      <c r="G27" s="7"/>
      <c r="H27" s="6"/>
      <c r="I27" s="6"/>
      <c r="K27" s="6"/>
      <c r="M27" s="6"/>
      <c r="O27" s="6"/>
      <c r="Q27" s="6"/>
      <c r="R27" s="6"/>
      <c r="S27" s="6"/>
      <c r="T27" s="6"/>
      <c r="U27" s="6"/>
      <c r="V27" s="8"/>
      <c r="X27"/>
      <c r="Y27"/>
      <c r="Z27"/>
    </row>
    <row r="28" spans="1:26" x14ac:dyDescent="0.25">
      <c r="A28" s="2" t="s">
        <v>11</v>
      </c>
      <c r="B28" s="20">
        <f>T22</f>
        <v>3221.2649999999999</v>
      </c>
      <c r="C28" s="6"/>
      <c r="D28" s="6"/>
      <c r="E28" s="7"/>
      <c r="F28" s="6"/>
      <c r="G28" s="7"/>
      <c r="H28" s="6"/>
      <c r="I28" s="6"/>
      <c r="K28" s="6"/>
      <c r="M28" s="6"/>
      <c r="O28" s="6"/>
      <c r="Q28" s="6"/>
      <c r="R28" s="6"/>
      <c r="S28" s="6"/>
      <c r="T28" s="6"/>
      <c r="U28" s="6"/>
      <c r="V28" s="8"/>
      <c r="X28"/>
      <c r="Y28"/>
      <c r="Z28"/>
    </row>
    <row r="29" spans="1:26" x14ac:dyDescent="0.25">
      <c r="A29" s="2" t="s">
        <v>72</v>
      </c>
      <c r="B29" s="20">
        <f>(E22+G22+I22)</f>
        <v>5621.22</v>
      </c>
      <c r="C29" s="6"/>
      <c r="D29" s="6"/>
      <c r="E29" s="7"/>
      <c r="F29" s="6"/>
      <c r="G29" s="7"/>
      <c r="H29" s="6"/>
      <c r="I29" s="6"/>
      <c r="K29" s="6"/>
      <c r="M29" s="6"/>
      <c r="O29" s="6"/>
      <c r="Q29" s="6"/>
      <c r="R29" s="6"/>
      <c r="S29" s="6"/>
      <c r="T29" s="6"/>
      <c r="U29" s="6"/>
      <c r="V29" s="8"/>
      <c r="X29"/>
      <c r="Y29"/>
      <c r="Z29"/>
    </row>
    <row r="30" spans="1:26" x14ac:dyDescent="0.25">
      <c r="A30" s="2" t="s">
        <v>73</v>
      </c>
      <c r="B30" s="20">
        <f>K22</f>
        <v>182</v>
      </c>
      <c r="C30" s="6"/>
      <c r="D30" s="6"/>
      <c r="E30" s="7"/>
      <c r="F30" s="6"/>
      <c r="G30" s="7"/>
      <c r="H30" s="6"/>
      <c r="I30" s="6"/>
      <c r="K30" s="6"/>
      <c r="M30" s="6"/>
      <c r="O30" s="6"/>
      <c r="Q30" s="6"/>
      <c r="R30" s="6"/>
      <c r="S30" s="6"/>
      <c r="T30" s="6"/>
      <c r="U30" s="6"/>
      <c r="V30" s="8"/>
      <c r="X30"/>
      <c r="Y30"/>
      <c r="Z30"/>
    </row>
    <row r="31" spans="1:26" x14ac:dyDescent="0.25">
      <c r="A31" s="2" t="s">
        <v>1</v>
      </c>
      <c r="B31" s="20">
        <f>R22</f>
        <v>1900</v>
      </c>
      <c r="C31" s="6"/>
      <c r="D31" s="6"/>
      <c r="E31" s="7"/>
      <c r="F31" s="6"/>
      <c r="G31" s="7"/>
      <c r="H31" s="6"/>
      <c r="I31" s="6"/>
      <c r="K31" s="6"/>
      <c r="M31" s="6"/>
      <c r="O31" s="6"/>
      <c r="Q31" s="6"/>
      <c r="R31" s="6"/>
      <c r="S31" s="6"/>
      <c r="T31" s="6"/>
      <c r="U31" s="6"/>
      <c r="V31" s="8"/>
      <c r="X31"/>
      <c r="Y31"/>
      <c r="Z31"/>
    </row>
    <row r="32" spans="1:26" x14ac:dyDescent="0.25">
      <c r="A32" s="2" t="s">
        <v>74</v>
      </c>
      <c r="B32" s="20">
        <f>V22</f>
        <v>180</v>
      </c>
      <c r="C32" s="6"/>
      <c r="D32" s="6"/>
      <c r="F32" s="6"/>
      <c r="H32" s="6"/>
      <c r="I32" s="6"/>
      <c r="K32" s="6"/>
      <c r="M32" s="6"/>
      <c r="O32" s="6"/>
      <c r="Q32" s="6"/>
      <c r="R32" s="6"/>
      <c r="S32" s="6"/>
      <c r="T32" s="6"/>
      <c r="U32" s="6"/>
      <c r="V32" s="8"/>
      <c r="X32"/>
      <c r="Y32"/>
      <c r="Z32"/>
    </row>
    <row r="33" spans="1:26" x14ac:dyDescent="0.25">
      <c r="A33"/>
      <c r="B33" s="21"/>
      <c r="X33"/>
      <c r="Y33"/>
      <c r="Z33"/>
    </row>
    <row r="34" spans="1:26" x14ac:dyDescent="0.25">
      <c r="A34" t="s">
        <v>2</v>
      </c>
      <c r="B34" s="22"/>
      <c r="X34"/>
      <c r="Y34"/>
      <c r="Z34"/>
    </row>
    <row r="35" spans="1:26" x14ac:dyDescent="0.25">
      <c r="A35" s="2" t="s">
        <v>3</v>
      </c>
      <c r="B35" s="20">
        <f>B27</f>
        <v>21475.1</v>
      </c>
      <c r="X35"/>
      <c r="Y35"/>
      <c r="Z35"/>
    </row>
    <row r="36" spans="1:26" x14ac:dyDescent="0.25">
      <c r="A36" s="2" t="s">
        <v>4</v>
      </c>
      <c r="B36" s="23">
        <f>-B28</f>
        <v>-3221.2649999999999</v>
      </c>
      <c r="X36"/>
      <c r="Y36"/>
      <c r="Z36"/>
    </row>
    <row r="37" spans="1:26" x14ac:dyDescent="0.25">
      <c r="A37" s="3" t="s">
        <v>5</v>
      </c>
      <c r="B37" s="24">
        <f>B35+B36</f>
        <v>18253.834999999999</v>
      </c>
      <c r="X37"/>
      <c r="Y37"/>
      <c r="Z37"/>
    </row>
    <row r="38" spans="1:26" x14ac:dyDescent="0.25">
      <c r="A38"/>
      <c r="B38" s="22"/>
      <c r="X38"/>
      <c r="Y38"/>
      <c r="Z38"/>
    </row>
    <row r="39" spans="1:26" x14ac:dyDescent="0.25">
      <c r="A39" t="s">
        <v>6</v>
      </c>
      <c r="B39" s="22"/>
      <c r="X39"/>
      <c r="Y39"/>
      <c r="Z39"/>
    </row>
    <row r="40" spans="1:26" x14ac:dyDescent="0.25">
      <c r="A40" s="2" t="s">
        <v>76</v>
      </c>
      <c r="B40" s="20"/>
      <c r="X40"/>
      <c r="Y40"/>
      <c r="Z40"/>
    </row>
    <row r="41" spans="1:26" x14ac:dyDescent="0.25">
      <c r="A41" s="3" t="s">
        <v>7</v>
      </c>
      <c r="B41" s="24">
        <f>B27-SUM(B28:B32)</f>
        <v>10370.614999999998</v>
      </c>
      <c r="X41"/>
      <c r="Y41"/>
      <c r="Z41"/>
    </row>
    <row r="42" spans="1:26" x14ac:dyDescent="0.25">
      <c r="A42"/>
      <c r="B42" s="22"/>
      <c r="X42"/>
      <c r="Y42"/>
      <c r="Z42"/>
    </row>
    <row r="43" spans="1:26" x14ac:dyDescent="0.25">
      <c r="A43" t="s">
        <v>8</v>
      </c>
      <c r="B43" s="22"/>
      <c r="X43"/>
      <c r="Y43"/>
      <c r="Z43"/>
    </row>
    <row r="44" spans="1:26" x14ac:dyDescent="0.25">
      <c r="A44" s="1" t="s">
        <v>9</v>
      </c>
      <c r="B44" s="22"/>
      <c r="X44"/>
      <c r="Y44"/>
      <c r="Z44"/>
    </row>
    <row r="45" spans="1:26" x14ac:dyDescent="0.25">
      <c r="A45"/>
      <c r="B45" s="22"/>
      <c r="X45"/>
      <c r="Y45"/>
      <c r="Z45"/>
    </row>
    <row r="46" spans="1:26" x14ac:dyDescent="0.25">
      <c r="A46" s="3" t="s">
        <v>10</v>
      </c>
      <c r="B46" s="25">
        <f>Y22</f>
        <v>0.46113163288907799</v>
      </c>
      <c r="X46"/>
      <c r="Y46"/>
      <c r="Z46"/>
    </row>
    <row r="47" spans="1:26" x14ac:dyDescent="0.25">
      <c r="X47"/>
      <c r="Y47"/>
      <c r="Z47"/>
    </row>
    <row r="48" spans="1:26" x14ac:dyDescent="0.25">
      <c r="X48"/>
      <c r="Y48"/>
      <c r="Z48"/>
    </row>
    <row r="49" spans="24:26" x14ac:dyDescent="0.25">
      <c r="X49"/>
      <c r="Y49"/>
      <c r="Z49"/>
    </row>
  </sheetData>
  <phoneticPr fontId="3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(DO Not Edit)</vt:lpstr>
      <vt:lpstr>September (example)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Thompson</dc:creator>
  <cp:lastModifiedBy>Corey Ringle</cp:lastModifiedBy>
  <dcterms:created xsi:type="dcterms:W3CDTF">2020-07-28T19:25:46Z</dcterms:created>
  <dcterms:modified xsi:type="dcterms:W3CDTF">2020-09-14T14:29:31Z</dcterms:modified>
</cp:coreProperties>
</file>